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055" windowHeight="8160" activeTab="4"/>
  </bookViews>
  <sheets>
    <sheet name="Nem" sheetId="2" r:id="rId1"/>
    <sheet name="Településtípus" sheetId="3" r:id="rId2"/>
    <sheet name="Társadalmi réteg" sheetId="1" r:id="rId3"/>
    <sheet name="Korcsoport" sheetId="4" r:id="rId4"/>
    <sheet name="Iskolai végzettség" sheetId="5" r:id="rId5"/>
  </sheets>
  <calcPr calcId="145621"/>
</workbook>
</file>

<file path=xl/calcChain.xml><?xml version="1.0" encoding="utf-8"?>
<calcChain xmlns="http://schemas.openxmlformats.org/spreadsheetml/2006/main">
  <c r="F60" i="5" l="1"/>
  <c r="F58" i="5"/>
  <c r="F57" i="5"/>
  <c r="F55" i="5"/>
  <c r="F54" i="5"/>
  <c r="F53" i="5"/>
  <c r="F52" i="5"/>
  <c r="F49" i="5"/>
  <c r="F47" i="5"/>
  <c r="F46" i="5"/>
  <c r="F44" i="5"/>
  <c r="F43" i="5"/>
  <c r="F42" i="5"/>
  <c r="F41" i="5"/>
  <c r="F44" i="3"/>
  <c r="F43" i="3"/>
  <c r="F42" i="3"/>
  <c r="F41" i="3"/>
  <c r="G6" i="4"/>
  <c r="I9" i="3" l="1"/>
  <c r="G9" i="3" s="1"/>
  <c r="G7" i="4"/>
  <c r="G8" i="4"/>
  <c r="G9" i="4"/>
  <c r="G10" i="4"/>
  <c r="G11" i="4"/>
  <c r="C7" i="4"/>
  <c r="C8" i="4"/>
  <c r="C9" i="4"/>
  <c r="C10" i="4"/>
  <c r="C11" i="4"/>
  <c r="D7" i="4"/>
  <c r="D8" i="4"/>
  <c r="D9" i="4"/>
  <c r="D10" i="4"/>
  <c r="D11" i="4"/>
  <c r="E7" i="4"/>
  <c r="E8" i="4"/>
  <c r="E9" i="4"/>
  <c r="E10" i="4"/>
  <c r="E11" i="4"/>
  <c r="D6" i="4"/>
  <c r="C6" i="4"/>
  <c r="E6" i="4"/>
  <c r="I8" i="4"/>
  <c r="I7" i="4"/>
  <c r="I9" i="4"/>
  <c r="I10" i="4"/>
  <c r="I11" i="4"/>
  <c r="I6" i="4"/>
  <c r="I8" i="2"/>
  <c r="E8" i="2" l="1"/>
  <c r="C8" i="2"/>
  <c r="D8" i="2"/>
  <c r="G8" i="2"/>
  <c r="C9" i="3"/>
  <c r="E9" i="3"/>
  <c r="D9" i="3"/>
</calcChain>
</file>

<file path=xl/sharedStrings.xml><?xml version="1.0" encoding="utf-8"?>
<sst xmlns="http://schemas.openxmlformats.org/spreadsheetml/2006/main" count="380" uniqueCount="73">
  <si>
    <t>Átlag</t>
  </si>
  <si>
    <t>szellemi dolgozó</t>
  </si>
  <si>
    <t>fizikai dolgozó</t>
  </si>
  <si>
    <t>mezőgazdasági fizikai dolgozó</t>
  </si>
  <si>
    <t>Összesen</t>
  </si>
  <si>
    <t>Társadalmi réteg kategóriák</t>
  </si>
  <si>
    <t>Államjogi ismeretek</t>
  </si>
  <si>
    <t>Polgárjogi ismeretek</t>
  </si>
  <si>
    <t>Index - Társadalmi réteg - Teljes minta</t>
  </si>
  <si>
    <t>Eljárásjogi ismeretek</t>
  </si>
  <si>
    <t>Teljes jogismeret (Összesen)</t>
  </si>
  <si>
    <t>**</t>
  </si>
  <si>
    <t>Index - Nem - Teljes minta</t>
  </si>
  <si>
    <t>Gyakoriság</t>
  </si>
  <si>
    <t>A kérdezett neme</t>
  </si>
  <si>
    <t>Férfi</t>
  </si>
  <si>
    <t>Nő</t>
  </si>
  <si>
    <t>Index - Korcsoport - Teljes minta</t>
  </si>
  <si>
    <t>A kérdezett korcsoportja</t>
  </si>
  <si>
    <t>18-29</t>
  </si>
  <si>
    <t>30-39</t>
  </si>
  <si>
    <t>40-49</t>
  </si>
  <si>
    <t>50-59</t>
  </si>
  <si>
    <t>60 éven felül</t>
  </si>
  <si>
    <t>Index - Településtípus - Teljes minta</t>
  </si>
  <si>
    <t>Településtípus kategóriák</t>
  </si>
  <si>
    <t>Budapest</t>
  </si>
  <si>
    <t>város</t>
  </si>
  <si>
    <t>falu</t>
  </si>
  <si>
    <t>A kérdezett korcsoportja*</t>
  </si>
  <si>
    <t>* A Korcsoport szerinti megoszlás, a nem-korcsoport szerinti megoszlásból lett számolva, úgy hogy a nem szerinti bontást, a gyakorisági súlyokkal korrigáltuk.</t>
  </si>
  <si>
    <t>Index - Korcsoport - Korrigált minta</t>
  </si>
  <si>
    <t>Index - Településtípus - Korrigált minta</t>
  </si>
  <si>
    <t>Index - Társadalmi réteg - Korrigált minta</t>
  </si>
  <si>
    <t>Index - Iskolai végzettség - Teljes minta</t>
  </si>
  <si>
    <t>Index - Iskolai végzettség - Korrigált minta</t>
  </si>
  <si>
    <t>Megjegyzés: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</si>
  <si>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1965fa</t>
    </r>
    <r>
      <rPr>
        <sz val="11"/>
        <color theme="1"/>
        <rFont val="Calibri"/>
        <family val="2"/>
        <charset val="238"/>
        <scheme val="minor"/>
      </rPr>
      <t xml:space="preserve"> jelentése: Kulcsár Kálmán 1965-ös tanulmányának főszövege alapján gyűjtött adatok.</t>
    </r>
  </si>
  <si>
    <r>
      <t>1965fa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</si>
  <si>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2015f_t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</si>
  <si>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2015f_k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</si>
  <si>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Büntetőjogi ismeretek</t>
  </si>
  <si>
    <t>község</t>
  </si>
  <si>
    <r>
      <t>2015f_k</t>
    </r>
    <r>
      <rPr>
        <vertAlign val="superscript"/>
        <sz val="11"/>
        <rFont val="Calibri"/>
        <family val="2"/>
        <charset val="238"/>
        <scheme val="minor"/>
      </rPr>
      <t>3</t>
    </r>
  </si>
  <si>
    <t>A válaszadó legmagasabb iskolai végzettsége</t>
  </si>
  <si>
    <t>8 osztálynál kevesebb</t>
  </si>
  <si>
    <t>Iskolai végezttség</t>
  </si>
  <si>
    <r>
      <t>2015f_t</t>
    </r>
    <r>
      <rPr>
        <vertAlign val="superscript"/>
        <sz val="11"/>
        <rFont val="Calibri"/>
        <family val="2"/>
        <charset val="238"/>
        <scheme val="minor"/>
      </rPr>
      <t>2</t>
    </r>
  </si>
  <si>
    <t>* A város kategória a 2015-ös torzítatlan mintán a megyeszékhely és az egyéb város összegeként is szerepeltetésre került.</t>
  </si>
  <si>
    <t>A fenti táblák SPSS segítségével futtatott eredményeket rögzítik.</t>
  </si>
  <si>
    <t>Index - Nem - Korrigált minta</t>
  </si>
  <si>
    <t>város*</t>
  </si>
  <si>
    <t>nem járt iskolába</t>
  </si>
  <si>
    <t>8 általános</t>
  </si>
  <si>
    <t>középszintű oktatásban részt vett</t>
  </si>
  <si>
    <t>éretts.-i biz.-t szerzett, de magasabb végz.-e nincs</t>
  </si>
  <si>
    <t>érettségi utáni, diplomát nem adó tanulmányok</t>
  </si>
  <si>
    <t>ismeretlen iskolai végzettségű</t>
  </si>
  <si>
    <t>egyetemi (főiskolai) oklevelet szerzett</t>
  </si>
  <si>
    <t>Az iskolai végzettség esetében az adatok összevethetőségének javítása érdekében összevont kategóriák kialakítására volt szükség. Az alábbi csoportok kerültek kialakításra: (1) nem járt iskolába (2) 8 osztálynál kevesebb (3) 8 általános (4) középszintű oktatásban részt vett (5) érettségi bizonyítványt szerzett, de magasabb végzettsége nincs (6) érettségi utáni, diplomát nem adó tanulmányok (7) egyetemi (főiskolai) oklevelet szerzett (8) ismeretlen iskolai végzettségű.</t>
  </si>
  <si>
    <t>Az (1) és (8) kategóriába 2015-ben nem került válaszadó, két esetben került sor összevonásra az (5) kategória a szakközépiskola és a gimnáziumi érettségi összeadásával jött létre, míg a (7) kategória az egyetemi vagy főiskolai diplomával rendelkezőket egyesíti.</t>
  </si>
  <si>
    <t>Korrigált</t>
  </si>
  <si>
    <t>megyeszékhely</t>
  </si>
  <si>
    <t>egyéb város</t>
  </si>
  <si>
    <t>8 általános (régen: 4 polgári, vagy 4 gimnázium, új rendszerben: 9-10 osztály is, befejezetlen középiskola)</t>
  </si>
  <si>
    <t>szakmunkás-, szakiskolai bizonyítvány, vizsga, mesterlevél, segédlevél, tanonciskola</t>
  </si>
  <si>
    <t>szakközépiskolai érettségi (befejezetlen felsőfokú tanintézet)</t>
  </si>
  <si>
    <t>gimnáziumi érettségi (befejezetlen felsőfokú tanintézet)</t>
  </si>
  <si>
    <t>érettségihez kötött szakképzés (nem szakmunkásvizsga!), technikum, felsőfokúnak nevezett képzés</t>
  </si>
  <si>
    <t>főiskolai diploma (BA/BSc diploma)</t>
  </si>
  <si>
    <t>egyetemi diploma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</si>
  <si>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2015f_t jelentése: 2015-ös teljes mintára SPSS által futtatott eredmények.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</si>
  <si>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2015f_k jelentése: 2015-ös korrigált minta alapján az SPSS által futtatott eredmények.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</si>
</sst>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17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1">
    <xf numFmtId="0" fontId="0" fillId="0" borderId="0" xfId="0"/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2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0" xfId="0" applyFont="1"/>
    <xf numFmtId="0" fontId="4" fillId="0" borderId="0" xfId="0" applyFont="1"/>
    <xf numFmtId="0" fontId="5" fillId="0" borderId="4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4" fontId="3" fillId="0" borderId="10" xfId="1" applyNumberFormat="1" applyFont="1" applyBorder="1" applyAlignment="1">
      <alignment horizontal="right" vertical="top"/>
    </xf>
    <xf numFmtId="4" fontId="5" fillId="0" borderId="10" xfId="1" applyNumberFormat="1" applyFont="1" applyBorder="1" applyAlignment="1">
      <alignment horizontal="center" vertical="top"/>
    </xf>
    <xf numFmtId="4" fontId="3" fillId="0" borderId="15" xfId="1" applyNumberFormat="1" applyFont="1" applyBorder="1" applyAlignment="1">
      <alignment horizontal="right" vertical="top"/>
    </xf>
    <xf numFmtId="4" fontId="5" fillId="0" borderId="15" xfId="1" applyNumberFormat="1" applyFont="1" applyBorder="1" applyAlignment="1">
      <alignment horizontal="center" vertical="top"/>
    </xf>
    <xf numFmtId="4" fontId="3" fillId="0" borderId="18" xfId="1" applyNumberFormat="1" applyFont="1" applyBorder="1" applyAlignment="1">
      <alignment horizontal="right" vertical="top"/>
    </xf>
    <xf numFmtId="4" fontId="5" fillId="0" borderId="18" xfId="1" applyNumberFormat="1" applyFont="1" applyBorder="1" applyAlignment="1">
      <alignment horizontal="center" vertical="top"/>
    </xf>
    <xf numFmtId="4" fontId="5" fillId="0" borderId="10" xfId="1" applyNumberFormat="1" applyFont="1" applyBorder="1" applyAlignment="1">
      <alignment horizontal="right" vertical="top"/>
    </xf>
    <xf numFmtId="4" fontId="5" fillId="0" borderId="15" xfId="1" applyNumberFormat="1" applyFont="1" applyBorder="1" applyAlignment="1">
      <alignment horizontal="right" vertical="top"/>
    </xf>
    <xf numFmtId="4" fontId="5" fillId="0" borderId="18" xfId="1" applyNumberFormat="1" applyFont="1" applyBorder="1" applyAlignment="1">
      <alignment horizontal="right" vertical="top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center" wrapText="1"/>
    </xf>
    <xf numFmtId="0" fontId="5" fillId="0" borderId="6" xfId="2" applyFont="1" applyBorder="1" applyAlignment="1">
      <alignment horizontal="left" vertical="top" wrapText="1"/>
    </xf>
    <xf numFmtId="3" fontId="6" fillId="0" borderId="11" xfId="1" applyNumberFormat="1" applyFont="1" applyBorder="1" applyAlignment="1">
      <alignment horizontal="right" vertical="top"/>
    </xf>
    <xf numFmtId="3" fontId="6" fillId="0" borderId="16" xfId="1" applyNumberFormat="1" applyFont="1" applyBorder="1" applyAlignment="1">
      <alignment horizontal="right" vertical="top"/>
    </xf>
    <xf numFmtId="3" fontId="6" fillId="0" borderId="19" xfId="1" applyNumberFormat="1" applyFont="1" applyBorder="1" applyAlignment="1">
      <alignment horizontal="right" vertical="top"/>
    </xf>
    <xf numFmtId="0" fontId="5" fillId="0" borderId="2" xfId="3" applyFont="1" applyBorder="1" applyAlignment="1">
      <alignment horizontal="left" vertical="top" wrapText="1"/>
    </xf>
    <xf numFmtId="0" fontId="5" fillId="0" borderId="6" xfId="3" applyFont="1" applyBorder="1" applyAlignment="1">
      <alignment horizontal="left" vertical="top" wrapText="1"/>
    </xf>
    <xf numFmtId="0" fontId="5" fillId="0" borderId="13" xfId="3" applyFont="1" applyBorder="1" applyAlignment="1">
      <alignment horizontal="left" vertical="top" wrapText="1"/>
    </xf>
    <xf numFmtId="4" fontId="3" fillId="0" borderId="18" xfId="1" applyNumberFormat="1" applyFont="1" applyBorder="1" applyAlignment="1">
      <alignment horizontal="center" vertical="top"/>
    </xf>
    <xf numFmtId="0" fontId="5" fillId="0" borderId="2" xfId="4" applyFont="1" applyBorder="1" applyAlignment="1">
      <alignment horizontal="left" vertical="top" wrapText="1"/>
    </xf>
    <xf numFmtId="0" fontId="5" fillId="0" borderId="13" xfId="4" applyFont="1" applyBorder="1" applyAlignment="1">
      <alignment horizontal="left" vertical="top" wrapText="1"/>
    </xf>
    <xf numFmtId="0" fontId="5" fillId="0" borderId="6" xfId="4" applyFont="1" applyBorder="1" applyAlignment="1">
      <alignment horizontal="left" vertical="top" wrapText="1"/>
    </xf>
    <xf numFmtId="4" fontId="5" fillId="0" borderId="10" xfId="4" applyNumberFormat="1" applyFont="1" applyBorder="1" applyAlignment="1">
      <alignment horizontal="right" vertical="top"/>
    </xf>
    <xf numFmtId="4" fontId="5" fillId="0" borderId="15" xfId="4" applyNumberFormat="1" applyFont="1" applyBorder="1" applyAlignment="1">
      <alignment horizontal="right" vertical="top"/>
    </xf>
    <xf numFmtId="4" fontId="5" fillId="0" borderId="18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4" fontId="5" fillId="0" borderId="0" xfId="4" applyNumberFormat="1" applyFont="1" applyBorder="1" applyAlignment="1">
      <alignment horizontal="right" vertical="top"/>
    </xf>
    <xf numFmtId="4" fontId="5" fillId="0" borderId="0" xfId="1" applyNumberFormat="1" applyFont="1" applyBorder="1" applyAlignment="1">
      <alignment horizontal="center" vertical="top"/>
    </xf>
    <xf numFmtId="3" fontId="6" fillId="0" borderId="0" xfId="1" applyNumberFormat="1" applyFont="1" applyBorder="1" applyAlignment="1">
      <alignment horizontal="right" vertical="top"/>
    </xf>
    <xf numFmtId="0" fontId="4" fillId="2" borderId="0" xfId="0" applyFont="1" applyFill="1"/>
    <xf numFmtId="0" fontId="0" fillId="2" borderId="0" xfId="0" applyFill="1"/>
    <xf numFmtId="0" fontId="5" fillId="2" borderId="2" xfId="4" applyFont="1" applyFill="1" applyBorder="1" applyAlignment="1">
      <alignment horizontal="left" vertical="top" wrapText="1"/>
    </xf>
    <xf numFmtId="4" fontId="5" fillId="2" borderId="9" xfId="4" applyNumberFormat="1" applyFont="1" applyFill="1" applyBorder="1" applyAlignment="1">
      <alignment horizontal="right" vertical="top"/>
    </xf>
    <xf numFmtId="4" fontId="5" fillId="2" borderId="10" xfId="4" applyNumberFormat="1" applyFont="1" applyFill="1" applyBorder="1" applyAlignment="1">
      <alignment horizontal="right" vertical="top"/>
    </xf>
    <xf numFmtId="4" fontId="5" fillId="2" borderId="10" xfId="1" applyNumberFormat="1" applyFont="1" applyFill="1" applyBorder="1" applyAlignment="1">
      <alignment horizontal="center" vertical="top"/>
    </xf>
    <xf numFmtId="3" fontId="6" fillId="2" borderId="11" xfId="1" applyNumberFormat="1" applyFont="1" applyFill="1" applyBorder="1" applyAlignment="1">
      <alignment horizontal="right" vertical="top"/>
    </xf>
    <xf numFmtId="0" fontId="5" fillId="2" borderId="13" xfId="4" applyFont="1" applyFill="1" applyBorder="1" applyAlignment="1">
      <alignment horizontal="left" vertical="top" wrapText="1"/>
    </xf>
    <xf numFmtId="4" fontId="5" fillId="2" borderId="14" xfId="4" applyNumberFormat="1" applyFont="1" applyFill="1" applyBorder="1" applyAlignment="1">
      <alignment horizontal="right" vertical="top"/>
    </xf>
    <xf numFmtId="4" fontId="5" fillId="2" borderId="15" xfId="4" applyNumberFormat="1" applyFont="1" applyFill="1" applyBorder="1" applyAlignment="1">
      <alignment horizontal="right" vertical="top"/>
    </xf>
    <xf numFmtId="4" fontId="5" fillId="2" borderId="15" xfId="1" applyNumberFormat="1" applyFont="1" applyFill="1" applyBorder="1" applyAlignment="1">
      <alignment horizontal="center" vertical="top"/>
    </xf>
    <xf numFmtId="3" fontId="6" fillId="2" borderId="16" xfId="1" applyNumberFormat="1" applyFont="1" applyFill="1" applyBorder="1" applyAlignment="1">
      <alignment horizontal="right" vertical="top"/>
    </xf>
    <xf numFmtId="0" fontId="5" fillId="2" borderId="6" xfId="4" applyFont="1" applyFill="1" applyBorder="1" applyAlignment="1">
      <alignment horizontal="left" vertical="top" wrapText="1"/>
    </xf>
    <xf numFmtId="4" fontId="5" fillId="2" borderId="17" xfId="4" applyNumberFormat="1" applyFont="1" applyFill="1" applyBorder="1" applyAlignment="1">
      <alignment horizontal="right" vertical="top"/>
    </xf>
    <xf numFmtId="4" fontId="5" fillId="2" borderId="18" xfId="4" applyNumberFormat="1" applyFont="1" applyFill="1" applyBorder="1" applyAlignment="1">
      <alignment horizontal="right" vertical="top"/>
    </xf>
    <xf numFmtId="4" fontId="5" fillId="2" borderId="18" xfId="1" applyNumberFormat="1" applyFont="1" applyFill="1" applyBorder="1" applyAlignment="1">
      <alignment horizontal="center" vertical="top"/>
    </xf>
    <xf numFmtId="3" fontId="6" fillId="2" borderId="19" xfId="1" applyNumberFormat="1" applyFont="1" applyFill="1" applyBorder="1" applyAlignment="1">
      <alignment horizontal="right" vertical="top"/>
    </xf>
    <xf numFmtId="0" fontId="5" fillId="2" borderId="0" xfId="4" applyFont="1" applyFill="1" applyBorder="1" applyAlignment="1">
      <alignment horizontal="left" vertical="top" wrapText="1"/>
    </xf>
    <xf numFmtId="4" fontId="5" fillId="2" borderId="0" xfId="4" applyNumberFormat="1" applyFont="1" applyFill="1" applyBorder="1" applyAlignment="1">
      <alignment horizontal="right" vertical="top"/>
    </xf>
    <xf numFmtId="4" fontId="5" fillId="2" borderId="0" xfId="1" applyNumberFormat="1" applyFont="1" applyFill="1" applyBorder="1" applyAlignment="1">
      <alignment horizontal="center" vertical="top"/>
    </xf>
    <xf numFmtId="3" fontId="6" fillId="2" borderId="0" xfId="1" applyNumberFormat="1" applyFont="1" applyFill="1" applyBorder="1" applyAlignment="1">
      <alignment horizontal="right" vertical="top"/>
    </xf>
    <xf numFmtId="0" fontId="3" fillId="0" borderId="2" xfId="5" applyFont="1" applyBorder="1" applyAlignment="1">
      <alignment horizontal="left" vertical="top" wrapText="1"/>
    </xf>
    <xf numFmtId="0" fontId="3" fillId="0" borderId="13" xfId="5" applyFont="1" applyBorder="1" applyAlignment="1">
      <alignment horizontal="left" vertical="top" wrapText="1"/>
    </xf>
    <xf numFmtId="0" fontId="3" fillId="0" borderId="6" xfId="5" applyFont="1" applyBorder="1" applyAlignment="1">
      <alignment horizontal="left" vertical="top" wrapText="1"/>
    </xf>
    <xf numFmtId="4" fontId="3" fillId="0" borderId="10" xfId="5" applyNumberFormat="1" applyFont="1" applyBorder="1" applyAlignment="1">
      <alignment horizontal="right" vertical="top"/>
    </xf>
    <xf numFmtId="4" fontId="3" fillId="0" borderId="15" xfId="5" applyNumberFormat="1" applyFont="1" applyBorder="1" applyAlignment="1">
      <alignment horizontal="right" vertical="top"/>
    </xf>
    <xf numFmtId="4" fontId="3" fillId="0" borderId="18" xfId="5" applyNumberFormat="1" applyFont="1" applyBorder="1" applyAlignment="1">
      <alignment horizontal="right" vertical="top"/>
    </xf>
    <xf numFmtId="0" fontId="4" fillId="0" borderId="0" xfId="0" applyFont="1" applyFill="1"/>
    <xf numFmtId="0" fontId="0" fillId="0" borderId="0" xfId="0" applyFill="1"/>
    <xf numFmtId="0" fontId="2" fillId="0" borderId="0" xfId="1"/>
    <xf numFmtId="0" fontId="2" fillId="0" borderId="0" xfId="7"/>
    <xf numFmtId="0" fontId="3" fillId="2" borderId="8" xfId="1" applyFont="1" applyFill="1" applyBorder="1" applyAlignment="1">
      <alignment horizontal="center" wrapText="1"/>
    </xf>
    <xf numFmtId="4" fontId="3" fillId="2" borderId="10" xfId="1" applyNumberFormat="1" applyFont="1" applyFill="1" applyBorder="1" applyAlignment="1">
      <alignment horizontal="right" vertical="top"/>
    </xf>
    <xf numFmtId="4" fontId="3" fillId="2" borderId="15" xfId="1" applyNumberFormat="1" applyFont="1" applyFill="1" applyBorder="1" applyAlignment="1">
      <alignment horizontal="right" vertical="top"/>
    </xf>
    <xf numFmtId="4" fontId="3" fillId="2" borderId="18" xfId="1" applyNumberFormat="1" applyFont="1" applyFill="1" applyBorder="1" applyAlignment="1">
      <alignment horizontal="right" vertical="top"/>
    </xf>
    <xf numFmtId="4" fontId="3" fillId="2" borderId="10" xfId="5" applyNumberFormat="1" applyFont="1" applyFill="1" applyBorder="1" applyAlignment="1">
      <alignment horizontal="right" vertical="top"/>
    </xf>
    <xf numFmtId="4" fontId="3" fillId="2" borderId="15" xfId="5" applyNumberFormat="1" applyFont="1" applyFill="1" applyBorder="1" applyAlignment="1">
      <alignment horizontal="right" vertical="top"/>
    </xf>
    <xf numFmtId="4" fontId="3" fillId="2" borderId="18" xfId="5" applyNumberFormat="1" applyFont="1" applyFill="1" applyBorder="1" applyAlignment="1">
      <alignment horizontal="right" vertical="top"/>
    </xf>
    <xf numFmtId="0" fontId="1" fillId="2" borderId="0" xfId="0" applyFont="1" applyFill="1"/>
    <xf numFmtId="0" fontId="0" fillId="3" borderId="0" xfId="0" applyFill="1"/>
    <xf numFmtId="0" fontId="3" fillId="3" borderId="8" xfId="1" applyFont="1" applyFill="1" applyBorder="1" applyAlignment="1">
      <alignment horizontal="center" wrapText="1"/>
    </xf>
    <xf numFmtId="4" fontId="5" fillId="3" borderId="10" xfId="4" applyNumberFormat="1" applyFont="1" applyFill="1" applyBorder="1" applyAlignment="1">
      <alignment horizontal="right" vertical="top"/>
    </xf>
    <xf numFmtId="4" fontId="5" fillId="3" borderId="15" xfId="4" applyNumberFormat="1" applyFont="1" applyFill="1" applyBorder="1" applyAlignment="1">
      <alignment horizontal="right" vertical="top"/>
    </xf>
    <xf numFmtId="4" fontId="5" fillId="3" borderId="18" xfId="4" applyNumberFormat="1" applyFont="1" applyFill="1" applyBorder="1" applyAlignment="1">
      <alignment horizontal="right" vertical="top"/>
    </xf>
    <xf numFmtId="4" fontId="5" fillId="3" borderId="0" xfId="4" applyNumberFormat="1" applyFont="1" applyFill="1" applyBorder="1" applyAlignment="1">
      <alignment horizontal="right" vertical="top"/>
    </xf>
    <xf numFmtId="0" fontId="0" fillId="3" borderId="0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164" fontId="6" fillId="0" borderId="11" xfId="9" applyNumberFormat="1" applyFont="1" applyBorder="1" applyAlignment="1">
      <alignment horizontal="right" vertical="top"/>
    </xf>
    <xf numFmtId="164" fontId="6" fillId="0" borderId="16" xfId="9" applyNumberFormat="1" applyFont="1" applyBorder="1" applyAlignment="1">
      <alignment horizontal="right" vertical="top"/>
    </xf>
    <xf numFmtId="2" fontId="10" fillId="0" borderId="9" xfId="8" applyNumberFormat="1" applyFont="1" applyBorder="1" applyAlignment="1">
      <alignment horizontal="right" vertical="top"/>
    </xf>
    <xf numFmtId="2" fontId="10" fillId="0" borderId="10" xfId="8" applyNumberFormat="1" applyFont="1" applyBorder="1" applyAlignment="1">
      <alignment horizontal="right" vertical="top"/>
    </xf>
    <xf numFmtId="2" fontId="10" fillId="0" borderId="14" xfId="8" applyNumberFormat="1" applyFont="1" applyBorder="1" applyAlignment="1">
      <alignment horizontal="right" vertical="top"/>
    </xf>
    <xf numFmtId="2" fontId="10" fillId="0" borderId="15" xfId="8" applyNumberFormat="1" applyFont="1" applyBorder="1" applyAlignment="1">
      <alignment horizontal="right" vertical="top"/>
    </xf>
    <xf numFmtId="2" fontId="10" fillId="0" borderId="17" xfId="8" applyNumberFormat="1" applyFont="1" applyBorder="1" applyAlignment="1">
      <alignment horizontal="right" vertical="top"/>
    </xf>
    <xf numFmtId="2" fontId="10" fillId="0" borderId="18" xfId="8" applyNumberFormat="1" applyFont="1" applyBorder="1" applyAlignment="1">
      <alignment horizontal="right" vertical="top"/>
    </xf>
    <xf numFmtId="4" fontId="3" fillId="0" borderId="15" xfId="1" applyNumberFormat="1" applyFont="1" applyBorder="1" applyAlignment="1">
      <alignment horizontal="center" vertical="top"/>
    </xf>
    <xf numFmtId="4" fontId="3" fillId="0" borderId="20" xfId="1" applyNumberFormat="1" applyFont="1" applyBorder="1" applyAlignment="1">
      <alignment horizontal="right" vertical="top"/>
    </xf>
    <xf numFmtId="4" fontId="3" fillId="0" borderId="21" xfId="1" applyNumberFormat="1" applyFont="1" applyBorder="1" applyAlignment="1">
      <alignment horizontal="right" vertical="top"/>
    </xf>
    <xf numFmtId="4" fontId="3" fillId="0" borderId="22" xfId="1" applyNumberFormat="1" applyFont="1" applyBorder="1" applyAlignment="1">
      <alignment horizontal="right" vertical="top"/>
    </xf>
    <xf numFmtId="4" fontId="3" fillId="0" borderId="23" xfId="1" applyNumberFormat="1" applyFont="1" applyBorder="1" applyAlignment="1">
      <alignment horizontal="right" vertical="top"/>
    </xf>
    <xf numFmtId="4" fontId="3" fillId="0" borderId="24" xfId="1" applyNumberFormat="1" applyFont="1" applyBorder="1" applyAlignment="1">
      <alignment horizontal="right" vertical="top"/>
    </xf>
    <xf numFmtId="4" fontId="3" fillId="0" borderId="25" xfId="1" applyNumberFormat="1" applyFont="1" applyBorder="1" applyAlignment="1">
      <alignment horizontal="right" vertical="top"/>
    </xf>
    <xf numFmtId="4" fontId="3" fillId="0" borderId="12" xfId="5" applyNumberFormat="1" applyFont="1" applyBorder="1" applyAlignment="1">
      <alignment horizontal="right" vertical="top"/>
    </xf>
    <xf numFmtId="0" fontId="4" fillId="0" borderId="0" xfId="0" applyFont="1" applyFill="1" applyAlignment="1">
      <alignment horizontal="right"/>
    </xf>
    <xf numFmtId="0" fontId="3" fillId="0" borderId="2" xfId="10" applyFont="1" applyBorder="1" applyAlignment="1">
      <alignment horizontal="left" vertical="top" wrapText="1"/>
    </xf>
    <xf numFmtId="0" fontId="3" fillId="0" borderId="13" xfId="10" applyFont="1" applyBorder="1" applyAlignment="1">
      <alignment horizontal="left" vertical="top" wrapText="1"/>
    </xf>
    <xf numFmtId="2" fontId="3" fillId="0" borderId="9" xfId="5" applyNumberFormat="1" applyFont="1" applyBorder="1" applyAlignment="1">
      <alignment horizontal="right" vertical="top"/>
    </xf>
    <xf numFmtId="2" fontId="3" fillId="0" borderId="10" xfId="5" applyNumberFormat="1" applyFont="1" applyBorder="1" applyAlignment="1">
      <alignment horizontal="right" vertical="top"/>
    </xf>
    <xf numFmtId="2" fontId="3" fillId="0" borderId="14" xfId="5" applyNumberFormat="1" applyFont="1" applyBorder="1" applyAlignment="1">
      <alignment horizontal="right" vertical="top"/>
    </xf>
    <xf numFmtId="2" fontId="3" fillId="0" borderId="15" xfId="5" applyNumberFormat="1" applyFont="1" applyBorder="1" applyAlignment="1">
      <alignment horizontal="right" vertical="top"/>
    </xf>
    <xf numFmtId="2" fontId="3" fillId="0" borderId="17" xfId="5" applyNumberFormat="1" applyFont="1" applyBorder="1" applyAlignment="1">
      <alignment horizontal="right" vertical="top"/>
    </xf>
    <xf numFmtId="2" fontId="3" fillId="0" borderId="18" xfId="5" applyNumberFormat="1" applyFont="1" applyBorder="1" applyAlignment="1">
      <alignment horizontal="right" vertical="top"/>
    </xf>
    <xf numFmtId="0" fontId="14" fillId="2" borderId="0" xfId="0" applyFont="1" applyFill="1"/>
    <xf numFmtId="4" fontId="5" fillId="0" borderId="20" xfId="4" applyNumberFormat="1" applyFont="1" applyBorder="1" applyAlignment="1">
      <alignment horizontal="right" vertical="top"/>
    </xf>
    <xf numFmtId="4" fontId="5" fillId="0" borderId="21" xfId="4" applyNumberFormat="1" applyFont="1" applyBorder="1" applyAlignment="1">
      <alignment horizontal="right" vertical="top"/>
    </xf>
    <xf numFmtId="4" fontId="5" fillId="0" borderId="22" xfId="4" applyNumberFormat="1" applyFont="1" applyBorder="1" applyAlignment="1">
      <alignment horizontal="right" vertical="top"/>
    </xf>
    <xf numFmtId="4" fontId="5" fillId="0" borderId="23" xfId="4" applyNumberFormat="1" applyFont="1" applyBorder="1" applyAlignment="1">
      <alignment horizontal="right" vertical="top"/>
    </xf>
    <xf numFmtId="4" fontId="5" fillId="0" borderId="24" xfId="4" applyNumberFormat="1" applyFont="1" applyBorder="1" applyAlignment="1">
      <alignment horizontal="right" vertical="top"/>
    </xf>
    <xf numFmtId="4" fontId="5" fillId="0" borderId="25" xfId="4" applyNumberFormat="1" applyFont="1" applyBorder="1" applyAlignment="1">
      <alignment horizontal="right" vertical="top"/>
    </xf>
    <xf numFmtId="165" fontId="3" fillId="0" borderId="9" xfId="12" applyNumberFormat="1" applyFont="1" applyBorder="1" applyAlignment="1">
      <alignment horizontal="right" vertical="top"/>
    </xf>
    <xf numFmtId="165" fontId="3" fillId="0" borderId="10" xfId="12" applyNumberFormat="1" applyFont="1" applyBorder="1" applyAlignment="1">
      <alignment horizontal="right" vertical="top"/>
    </xf>
    <xf numFmtId="165" fontId="3" fillId="0" borderId="14" xfId="12" applyNumberFormat="1" applyFont="1" applyBorder="1" applyAlignment="1">
      <alignment horizontal="right" vertical="top"/>
    </xf>
    <xf numFmtId="165" fontId="3" fillId="0" borderId="15" xfId="12" applyNumberFormat="1" applyFont="1" applyBorder="1" applyAlignment="1">
      <alignment horizontal="right" vertical="top"/>
    </xf>
    <xf numFmtId="165" fontId="3" fillId="0" borderId="17" xfId="12" applyNumberFormat="1" applyFont="1" applyBorder="1" applyAlignment="1">
      <alignment horizontal="right" vertical="top"/>
    </xf>
    <xf numFmtId="165" fontId="3" fillId="0" borderId="18" xfId="12" applyNumberFormat="1" applyFont="1" applyBorder="1" applyAlignment="1">
      <alignment horizontal="right" vertical="top"/>
    </xf>
    <xf numFmtId="0" fontId="3" fillId="0" borderId="13" xfId="13" applyFont="1" applyBorder="1" applyAlignment="1">
      <alignment horizontal="left" vertical="top" wrapText="1"/>
    </xf>
    <xf numFmtId="0" fontId="3" fillId="0" borderId="6" xfId="13" applyFont="1" applyBorder="1" applyAlignment="1">
      <alignment horizontal="left" vertical="top" wrapText="1"/>
    </xf>
    <xf numFmtId="0" fontId="15" fillId="0" borderId="6" xfId="13" applyFont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2" fontId="3" fillId="0" borderId="9" xfId="7" applyNumberFormat="1" applyFont="1" applyBorder="1" applyAlignment="1">
      <alignment horizontal="right" vertical="top"/>
    </xf>
    <xf numFmtId="2" fontId="3" fillId="0" borderId="10" xfId="7" applyNumberFormat="1" applyFont="1" applyBorder="1" applyAlignment="1">
      <alignment horizontal="right" vertical="top"/>
    </xf>
    <xf numFmtId="2" fontId="3" fillId="0" borderId="14" xfId="7" applyNumberFormat="1" applyFont="1" applyBorder="1" applyAlignment="1">
      <alignment horizontal="right" vertical="top"/>
    </xf>
    <xf numFmtId="2" fontId="3" fillId="0" borderId="15" xfId="7" applyNumberFormat="1" applyFont="1" applyBorder="1" applyAlignment="1">
      <alignment horizontal="right" vertical="top"/>
    </xf>
    <xf numFmtId="2" fontId="3" fillId="0" borderId="17" xfId="7" applyNumberFormat="1" applyFont="1" applyBorder="1" applyAlignment="1">
      <alignment horizontal="right" vertical="top"/>
    </xf>
    <xf numFmtId="2" fontId="3" fillId="0" borderId="18" xfId="7" applyNumberFormat="1" applyFont="1" applyBorder="1" applyAlignment="1">
      <alignment horizontal="right" vertical="top"/>
    </xf>
    <xf numFmtId="2" fontId="3" fillId="0" borderId="9" xfId="12" applyNumberFormat="1" applyFont="1" applyBorder="1" applyAlignment="1">
      <alignment horizontal="right" vertical="top"/>
    </xf>
    <xf numFmtId="2" fontId="3" fillId="0" borderId="10" xfId="12" applyNumberFormat="1" applyFont="1" applyBorder="1" applyAlignment="1">
      <alignment horizontal="right" vertical="top"/>
    </xf>
    <xf numFmtId="2" fontId="3" fillId="0" borderId="14" xfId="12" applyNumberFormat="1" applyFont="1" applyBorder="1" applyAlignment="1">
      <alignment horizontal="right" vertical="top"/>
    </xf>
    <xf numFmtId="2" fontId="3" fillId="0" borderId="15" xfId="12" applyNumberFormat="1" applyFont="1" applyBorder="1" applyAlignment="1">
      <alignment horizontal="right" vertical="top"/>
    </xf>
    <xf numFmtId="2" fontId="3" fillId="0" borderId="17" xfId="12" applyNumberFormat="1" applyFont="1" applyBorder="1" applyAlignment="1">
      <alignment horizontal="right" vertical="top"/>
    </xf>
    <xf numFmtId="2" fontId="3" fillId="0" borderId="18" xfId="12" applyNumberFormat="1" applyFont="1" applyBorder="1" applyAlignment="1">
      <alignment horizontal="right" vertical="top"/>
    </xf>
    <xf numFmtId="2" fontId="3" fillId="0" borderId="14" xfId="11" applyNumberFormat="1" applyFont="1" applyBorder="1" applyAlignment="1">
      <alignment horizontal="right" vertical="top"/>
    </xf>
    <xf numFmtId="2" fontId="3" fillId="0" borderId="15" xfId="11" applyNumberFormat="1" applyFont="1" applyBorder="1" applyAlignment="1">
      <alignment horizontal="right" vertical="top"/>
    </xf>
    <xf numFmtId="2" fontId="3" fillId="0" borderId="17" xfId="11" applyNumberFormat="1" applyFont="1" applyBorder="1" applyAlignment="1">
      <alignment horizontal="right" vertical="top"/>
    </xf>
    <xf numFmtId="2" fontId="3" fillId="0" borderId="18" xfId="11" applyNumberFormat="1" applyFont="1" applyBorder="1" applyAlignment="1">
      <alignment horizontal="right" vertical="top"/>
    </xf>
    <xf numFmtId="164" fontId="6" fillId="0" borderId="11" xfId="6" applyNumberFormat="1" applyFont="1" applyBorder="1" applyAlignment="1">
      <alignment horizontal="right" vertical="top"/>
    </xf>
    <xf numFmtId="164" fontId="6" fillId="0" borderId="16" xfId="6" applyNumberFormat="1" applyFont="1" applyBorder="1" applyAlignment="1">
      <alignment horizontal="right" vertical="top"/>
    </xf>
    <xf numFmtId="164" fontId="6" fillId="0" borderId="19" xfId="6" applyNumberFormat="1" applyFont="1" applyBorder="1" applyAlignment="1">
      <alignment horizontal="right" vertical="top"/>
    </xf>
    <xf numFmtId="2" fontId="3" fillId="0" borderId="9" xfId="15" applyNumberFormat="1" applyFont="1" applyBorder="1" applyAlignment="1">
      <alignment horizontal="right" vertical="top"/>
    </xf>
    <xf numFmtId="2" fontId="3" fillId="0" borderId="10" xfId="15" applyNumberFormat="1" applyFont="1" applyBorder="1" applyAlignment="1">
      <alignment horizontal="right" vertical="top"/>
    </xf>
    <xf numFmtId="2" fontId="3" fillId="0" borderId="14" xfId="15" applyNumberFormat="1" applyFont="1" applyBorder="1" applyAlignment="1">
      <alignment horizontal="right" vertical="top"/>
    </xf>
    <xf numFmtId="2" fontId="3" fillId="0" borderId="15" xfId="15" applyNumberFormat="1" applyFont="1" applyBorder="1" applyAlignment="1">
      <alignment horizontal="right" vertical="top"/>
    </xf>
    <xf numFmtId="2" fontId="3" fillId="0" borderId="17" xfId="15" applyNumberFormat="1" applyFont="1" applyBorder="1" applyAlignment="1">
      <alignment horizontal="right" vertical="top"/>
    </xf>
    <xf numFmtId="2" fontId="3" fillId="0" borderId="18" xfId="15" applyNumberFormat="1" applyFont="1" applyBorder="1" applyAlignment="1">
      <alignment horizontal="right" vertical="top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3" fillId="0" borderId="0" xfId="0" applyFont="1" applyFill="1"/>
    <xf numFmtId="164" fontId="6" fillId="0" borderId="11" xfId="7" applyNumberFormat="1" applyFont="1" applyBorder="1" applyAlignment="1">
      <alignment horizontal="right" vertical="top"/>
    </xf>
    <xf numFmtId="164" fontId="6" fillId="0" borderId="16" xfId="7" applyNumberFormat="1" applyFont="1" applyBorder="1" applyAlignment="1">
      <alignment horizontal="right" vertical="top"/>
    </xf>
    <xf numFmtId="164" fontId="6" fillId="0" borderId="19" xfId="7" applyNumberFormat="1" applyFont="1" applyBorder="1" applyAlignment="1">
      <alignment horizontal="right" vertical="top"/>
    </xf>
    <xf numFmtId="0" fontId="3" fillId="0" borderId="2" xfId="1" applyFont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3" fillId="0" borderId="2" xfId="7" applyFont="1" applyBorder="1" applyAlignment="1">
      <alignment horizontal="left" wrapText="1"/>
    </xf>
    <xf numFmtId="0" fontId="3" fillId="0" borderId="5" xfId="7" applyFont="1" applyBorder="1" applyAlignment="1">
      <alignment horizontal="left" wrapText="1"/>
    </xf>
    <xf numFmtId="0" fontId="3" fillId="0" borderId="6" xfId="7" applyFont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2" fontId="10" fillId="2" borderId="23" xfId="8" applyNumberFormat="1" applyFont="1" applyFill="1" applyBorder="1" applyAlignment="1">
      <alignment horizontal="right" vertical="top"/>
    </xf>
    <xf numFmtId="2" fontId="10" fillId="2" borderId="24" xfId="8" applyNumberFormat="1" applyFont="1" applyFill="1" applyBorder="1" applyAlignment="1">
      <alignment horizontal="right" vertical="top"/>
    </xf>
    <xf numFmtId="2" fontId="10" fillId="2" borderId="25" xfId="8" applyNumberFormat="1" applyFont="1" applyFill="1" applyBorder="1" applyAlignment="1">
      <alignment horizontal="right" vertical="top"/>
    </xf>
    <xf numFmtId="2" fontId="3" fillId="2" borderId="23" xfId="15" applyNumberFormat="1" applyFont="1" applyFill="1" applyBorder="1" applyAlignment="1">
      <alignment horizontal="right" vertical="top"/>
    </xf>
    <xf numFmtId="2" fontId="3" fillId="2" borderId="24" xfId="15" applyNumberFormat="1" applyFont="1" applyFill="1" applyBorder="1" applyAlignment="1">
      <alignment horizontal="right" vertical="top"/>
    </xf>
    <xf numFmtId="2" fontId="3" fillId="2" borderId="25" xfId="15" applyNumberFormat="1" applyFont="1" applyFill="1" applyBorder="1" applyAlignment="1">
      <alignment horizontal="right" vertical="top"/>
    </xf>
    <xf numFmtId="0" fontId="0" fillId="0" borderId="0" xfId="0" applyBorder="1"/>
    <xf numFmtId="2" fontId="3" fillId="2" borderId="24" xfId="11" applyNumberFormat="1" applyFont="1" applyFill="1" applyBorder="1" applyAlignment="1">
      <alignment horizontal="right" vertical="top"/>
    </xf>
    <xf numFmtId="2" fontId="3" fillId="2" borderId="25" xfId="11" applyNumberFormat="1" applyFont="1" applyFill="1" applyBorder="1" applyAlignment="1">
      <alignment horizontal="right" vertical="top"/>
    </xf>
    <xf numFmtId="0" fontId="3" fillId="0" borderId="13" xfId="1" applyFont="1" applyBorder="1" applyAlignment="1">
      <alignment horizontal="left" wrapText="1"/>
    </xf>
    <xf numFmtId="0" fontId="5" fillId="3" borderId="4" xfId="1" applyFont="1" applyFill="1" applyBorder="1" applyAlignment="1">
      <alignment horizontal="center" wrapText="1"/>
    </xf>
    <xf numFmtId="2" fontId="3" fillId="3" borderId="23" xfId="12" applyNumberFormat="1" applyFont="1" applyFill="1" applyBorder="1" applyAlignment="1">
      <alignment horizontal="right" vertical="top"/>
    </xf>
    <xf numFmtId="2" fontId="3" fillId="3" borderId="24" xfId="12" applyNumberFormat="1" applyFont="1" applyFill="1" applyBorder="1" applyAlignment="1">
      <alignment horizontal="right" vertical="top"/>
    </xf>
    <xf numFmtId="2" fontId="3" fillId="3" borderId="25" xfId="12" applyNumberFormat="1" applyFont="1" applyFill="1" applyBorder="1" applyAlignment="1">
      <alignment horizontal="right" vertical="top"/>
    </xf>
    <xf numFmtId="165" fontId="3" fillId="3" borderId="23" xfId="12" applyNumberFormat="1" applyFont="1" applyFill="1" applyBorder="1" applyAlignment="1">
      <alignment horizontal="right" vertical="top"/>
    </xf>
    <xf numFmtId="165" fontId="3" fillId="3" borderId="24" xfId="12" applyNumberFormat="1" applyFont="1" applyFill="1" applyBorder="1" applyAlignment="1">
      <alignment horizontal="right" vertical="top"/>
    </xf>
    <xf numFmtId="165" fontId="3" fillId="3" borderId="25" xfId="12" applyNumberFormat="1" applyFont="1" applyFill="1" applyBorder="1" applyAlignment="1">
      <alignment horizontal="right" vertical="top"/>
    </xf>
    <xf numFmtId="2" fontId="3" fillId="2" borderId="23" xfId="5" applyNumberFormat="1" applyFont="1" applyFill="1" applyBorder="1" applyAlignment="1">
      <alignment horizontal="right" vertical="top"/>
    </xf>
    <xf numFmtId="2" fontId="3" fillId="2" borderId="24" xfId="5" applyNumberFormat="1" applyFont="1" applyFill="1" applyBorder="1" applyAlignment="1">
      <alignment horizontal="right" vertical="top"/>
    </xf>
    <xf numFmtId="2" fontId="3" fillId="2" borderId="25" xfId="5" applyNumberFormat="1" applyFont="1" applyFill="1" applyBorder="1" applyAlignment="1">
      <alignment horizontal="right" vertical="top"/>
    </xf>
    <xf numFmtId="2" fontId="3" fillId="2" borderId="23" xfId="7" applyNumberFormat="1" applyFont="1" applyFill="1" applyBorder="1" applyAlignment="1">
      <alignment horizontal="right" vertical="top"/>
    </xf>
    <xf numFmtId="2" fontId="3" fillId="2" borderId="24" xfId="7" applyNumberFormat="1" applyFont="1" applyFill="1" applyBorder="1" applyAlignment="1">
      <alignment horizontal="right" vertical="top"/>
    </xf>
    <xf numFmtId="2" fontId="3" fillId="2" borderId="25" xfId="7" applyNumberFormat="1" applyFont="1" applyFill="1" applyBorder="1" applyAlignment="1">
      <alignment horizontal="right" vertical="top"/>
    </xf>
    <xf numFmtId="0" fontId="2" fillId="0" borderId="0" xfId="1" applyBorder="1"/>
    <xf numFmtId="0" fontId="3" fillId="4" borderId="26" xfId="13" applyFont="1" applyFill="1" applyBorder="1" applyAlignment="1">
      <alignment horizontal="left" vertical="top" wrapText="1"/>
    </xf>
    <xf numFmtId="0" fontId="16" fillId="5" borderId="27" xfId="0" applyFont="1" applyFill="1" applyBorder="1" applyAlignment="1">
      <alignment vertical="top"/>
    </xf>
    <xf numFmtId="0" fontId="16" fillId="6" borderId="27" xfId="0" applyFont="1" applyFill="1" applyBorder="1" applyAlignment="1">
      <alignment vertical="top" wrapText="1"/>
    </xf>
    <xf numFmtId="0" fontId="15" fillId="3" borderId="27" xfId="16" applyFont="1" applyFill="1" applyBorder="1" applyAlignment="1">
      <alignment horizontal="left" vertical="top" wrapText="1"/>
    </xf>
    <xf numFmtId="0" fontId="16" fillId="7" borderId="27" xfId="0" applyFont="1" applyFill="1" applyBorder="1" applyAlignment="1">
      <alignment vertical="top" wrapText="1"/>
    </xf>
    <xf numFmtId="0" fontId="3" fillId="2" borderId="13" xfId="13" applyFont="1" applyFill="1" applyBorder="1" applyAlignment="1">
      <alignment horizontal="left" vertical="top" wrapText="1"/>
    </xf>
    <xf numFmtId="164" fontId="0" fillId="0" borderId="0" xfId="0" applyNumberFormat="1"/>
    <xf numFmtId="0" fontId="0" fillId="0" borderId="0" xfId="0" applyNumberFormat="1"/>
    <xf numFmtId="0" fontId="15" fillId="0" borderId="1" xfId="14" applyFont="1" applyBorder="1" applyAlignment="1">
      <alignment vertical="top" wrapText="1"/>
    </xf>
    <xf numFmtId="0" fontId="15" fillId="0" borderId="12" xfId="14" applyFont="1" applyBorder="1" applyAlignment="1">
      <alignment vertical="top" wrapText="1"/>
    </xf>
    <xf numFmtId="0" fontId="15" fillId="0" borderId="5" xfId="14" applyFont="1" applyBorder="1" applyAlignment="1">
      <alignment vertical="top" wrapText="1"/>
    </xf>
    <xf numFmtId="0" fontId="3" fillId="0" borderId="12" xfId="7" applyFont="1" applyBorder="1" applyAlignment="1">
      <alignment horizontal="left" wrapText="1"/>
    </xf>
    <xf numFmtId="0" fontId="15" fillId="2" borderId="13" xfId="13" applyFont="1" applyFill="1" applyBorder="1" applyAlignment="1">
      <alignment horizontal="left" vertical="top" wrapText="1"/>
    </xf>
    <xf numFmtId="0" fontId="0" fillId="8" borderId="0" xfId="0" applyFill="1"/>
    <xf numFmtId="0" fontId="5" fillId="8" borderId="28" xfId="1" applyFont="1" applyFill="1" applyBorder="1" applyAlignment="1">
      <alignment horizontal="center" wrapText="1"/>
    </xf>
    <xf numFmtId="0" fontId="3" fillId="8" borderId="29" xfId="1" applyFont="1" applyFill="1" applyBorder="1" applyAlignment="1">
      <alignment horizontal="center" wrapText="1"/>
    </xf>
    <xf numFmtId="4" fontId="3" fillId="8" borderId="28" xfId="1" applyNumberFormat="1" applyFont="1" applyFill="1" applyBorder="1" applyAlignment="1">
      <alignment horizontal="right" vertical="top"/>
    </xf>
    <xf numFmtId="4" fontId="3" fillId="8" borderId="30" xfId="1" applyNumberFormat="1" applyFont="1" applyFill="1" applyBorder="1" applyAlignment="1">
      <alignment horizontal="right" vertical="top"/>
    </xf>
    <xf numFmtId="4" fontId="3" fillId="8" borderId="29" xfId="1" applyNumberFormat="1" applyFont="1" applyFill="1" applyBorder="1" applyAlignment="1">
      <alignment horizontal="right" vertical="top"/>
    </xf>
    <xf numFmtId="0" fontId="3" fillId="8" borderId="28" xfId="1" applyFont="1" applyFill="1" applyBorder="1" applyAlignment="1">
      <alignment horizontal="center" wrapText="1"/>
    </xf>
    <xf numFmtId="0" fontId="3" fillId="8" borderId="8" xfId="1" applyFont="1" applyFill="1" applyBorder="1" applyAlignment="1">
      <alignment horizontal="center" wrapText="1"/>
    </xf>
    <xf numFmtId="2" fontId="3" fillId="8" borderId="28" xfId="15" applyNumberFormat="1" applyFont="1" applyFill="1" applyBorder="1" applyAlignment="1">
      <alignment horizontal="right" vertical="top"/>
    </xf>
    <xf numFmtId="2" fontId="3" fillId="8" borderId="30" xfId="15" applyNumberFormat="1" applyFont="1" applyFill="1" applyBorder="1" applyAlignment="1">
      <alignment horizontal="right" vertical="top"/>
    </xf>
    <xf numFmtId="2" fontId="3" fillId="8" borderId="29" xfId="15" applyNumberFormat="1" applyFont="1" applyFill="1" applyBorder="1" applyAlignment="1">
      <alignment horizontal="right" vertical="top"/>
    </xf>
    <xf numFmtId="4" fontId="3" fillId="8" borderId="28" xfId="5" applyNumberFormat="1" applyFont="1" applyFill="1" applyBorder="1" applyAlignment="1">
      <alignment horizontal="right" vertical="top"/>
    </xf>
    <xf numFmtId="4" fontId="3" fillId="8" borderId="30" xfId="5" applyNumberFormat="1" applyFont="1" applyFill="1" applyBorder="1" applyAlignment="1">
      <alignment horizontal="right" vertical="top"/>
    </xf>
    <xf numFmtId="4" fontId="3" fillId="8" borderId="29" xfId="5" applyNumberFormat="1" applyFont="1" applyFill="1" applyBorder="1" applyAlignment="1">
      <alignment horizontal="right" vertical="top"/>
    </xf>
    <xf numFmtId="2" fontId="3" fillId="8" borderId="28" xfId="5" applyNumberFormat="1" applyFont="1" applyFill="1" applyBorder="1" applyAlignment="1">
      <alignment horizontal="right" vertical="top"/>
    </xf>
    <xf numFmtId="2" fontId="3" fillId="8" borderId="30" xfId="5" applyNumberFormat="1" applyFont="1" applyFill="1" applyBorder="1" applyAlignment="1">
      <alignment horizontal="right" vertical="top"/>
    </xf>
    <xf numFmtId="2" fontId="3" fillId="8" borderId="29" xfId="5" applyNumberFormat="1" applyFont="1" applyFill="1" applyBorder="1" applyAlignment="1">
      <alignment horizontal="right" vertical="top"/>
    </xf>
    <xf numFmtId="165" fontId="3" fillId="0" borderId="31" xfId="5" applyNumberFormat="1" applyFont="1" applyBorder="1" applyAlignment="1">
      <alignment horizontal="right" vertical="top"/>
    </xf>
    <xf numFmtId="165" fontId="3" fillId="0" borderId="32" xfId="5" applyNumberFormat="1" applyFont="1" applyBorder="1" applyAlignment="1">
      <alignment horizontal="right" vertical="top"/>
    </xf>
    <xf numFmtId="165" fontId="3" fillId="0" borderId="33" xfId="5" applyNumberFormat="1" applyFont="1" applyBorder="1" applyAlignment="1">
      <alignment horizontal="right" vertical="top"/>
    </xf>
    <xf numFmtId="164" fontId="3" fillId="0" borderId="9" xfId="5" applyNumberFormat="1" applyFont="1" applyBorder="1" applyAlignment="1">
      <alignment horizontal="right" vertical="top"/>
    </xf>
    <xf numFmtId="164" fontId="3" fillId="0" borderId="14" xfId="5" applyNumberFormat="1" applyFont="1" applyBorder="1" applyAlignment="1">
      <alignment horizontal="right" vertical="top"/>
    </xf>
    <xf numFmtId="165" fontId="0" fillId="0" borderId="0" xfId="0" applyNumberFormat="1"/>
    <xf numFmtId="2" fontId="0" fillId="0" borderId="0" xfId="0" applyNumberFormat="1"/>
    <xf numFmtId="0" fontId="1" fillId="8" borderId="0" xfId="0" applyFont="1" applyFill="1"/>
    <xf numFmtId="2" fontId="3" fillId="8" borderId="30" xfId="11" applyNumberFormat="1" applyFont="1" applyFill="1" applyBorder="1" applyAlignment="1">
      <alignment horizontal="right" vertical="top"/>
    </xf>
    <xf numFmtId="2" fontId="3" fillId="8" borderId="29" xfId="11" applyNumberFormat="1" applyFont="1" applyFill="1" applyBorder="1" applyAlignment="1">
      <alignment horizontal="right" vertical="top"/>
    </xf>
    <xf numFmtId="0" fontId="14" fillId="8" borderId="0" xfId="0" applyFont="1" applyFill="1"/>
    <xf numFmtId="4" fontId="5" fillId="8" borderId="28" xfId="4" applyNumberFormat="1" applyFont="1" applyFill="1" applyBorder="1" applyAlignment="1">
      <alignment horizontal="right" vertical="top"/>
    </xf>
    <xf numFmtId="4" fontId="5" fillId="8" borderId="30" xfId="4" applyNumberFormat="1" applyFont="1" applyFill="1" applyBorder="1" applyAlignment="1">
      <alignment horizontal="right" vertical="top"/>
    </xf>
    <xf numFmtId="4" fontId="5" fillId="8" borderId="29" xfId="4" applyNumberFormat="1" applyFont="1" applyFill="1" applyBorder="1" applyAlignment="1">
      <alignment horizontal="right" vertical="top"/>
    </xf>
    <xf numFmtId="4" fontId="5" fillId="8" borderId="0" xfId="4" applyNumberFormat="1" applyFont="1" applyFill="1" applyBorder="1" applyAlignment="1">
      <alignment horizontal="right" vertical="top"/>
    </xf>
    <xf numFmtId="0" fontId="0" fillId="8" borderId="0" xfId="0" applyFill="1" applyBorder="1"/>
    <xf numFmtId="165" fontId="3" fillId="8" borderId="28" xfId="12" applyNumberFormat="1" applyFont="1" applyFill="1" applyBorder="1" applyAlignment="1">
      <alignment horizontal="right" vertical="top"/>
    </xf>
    <xf numFmtId="165" fontId="3" fillId="8" borderId="30" xfId="12" applyNumberFormat="1" applyFont="1" applyFill="1" applyBorder="1" applyAlignment="1">
      <alignment horizontal="right" vertical="top"/>
    </xf>
    <xf numFmtId="165" fontId="3" fillId="8" borderId="29" xfId="12" applyNumberFormat="1" applyFont="1" applyFill="1" applyBorder="1" applyAlignment="1">
      <alignment horizontal="right" vertical="top"/>
    </xf>
    <xf numFmtId="0" fontId="3" fillId="0" borderId="0" xfId="5" applyFont="1" applyFill="1" applyBorder="1" applyAlignment="1">
      <alignment horizontal="left" vertical="top" wrapText="1"/>
    </xf>
    <xf numFmtId="165" fontId="3" fillId="0" borderId="31" xfId="7" applyNumberFormat="1" applyFont="1" applyBorder="1" applyAlignment="1">
      <alignment horizontal="right" vertical="top"/>
    </xf>
    <xf numFmtId="0" fontId="3" fillId="0" borderId="13" xfId="7" applyFont="1" applyBorder="1" applyAlignment="1">
      <alignment horizontal="left" vertical="top" wrapText="1"/>
    </xf>
    <xf numFmtId="165" fontId="3" fillId="0" borderId="32" xfId="7" applyNumberFormat="1" applyFont="1" applyBorder="1" applyAlignment="1">
      <alignment horizontal="right" vertical="top"/>
    </xf>
    <xf numFmtId="0" fontId="3" fillId="0" borderId="6" xfId="7" applyFont="1" applyBorder="1" applyAlignment="1">
      <alignment horizontal="left" vertical="top" wrapText="1"/>
    </xf>
    <xf numFmtId="165" fontId="3" fillId="0" borderId="33" xfId="7" applyNumberFormat="1" applyFont="1" applyBorder="1" applyAlignment="1">
      <alignment horizontal="right" vertical="top"/>
    </xf>
    <xf numFmtId="164" fontId="3" fillId="0" borderId="9" xfId="7" applyNumberFormat="1" applyFont="1" applyBorder="1" applyAlignment="1">
      <alignment horizontal="right" vertical="top"/>
    </xf>
    <xf numFmtId="164" fontId="3" fillId="0" borderId="14" xfId="7" applyNumberFormat="1" applyFont="1" applyBorder="1" applyAlignment="1">
      <alignment horizontal="right" vertical="top"/>
    </xf>
    <xf numFmtId="164" fontId="3" fillId="0" borderId="17" xfId="7" applyNumberFormat="1" applyFont="1" applyBorder="1" applyAlignment="1">
      <alignment horizontal="right" vertical="top"/>
    </xf>
    <xf numFmtId="2" fontId="0" fillId="0" borderId="0" xfId="0" applyNumberFormat="1" applyFill="1"/>
    <xf numFmtId="165" fontId="0" fillId="0" borderId="0" xfId="0" applyNumberFormat="1" applyFill="1"/>
    <xf numFmtId="0" fontId="0" fillId="9" borderId="0" xfId="0" applyFill="1"/>
    <xf numFmtId="2" fontId="3" fillId="8" borderId="30" xfId="7" applyNumberFormat="1" applyFont="1" applyFill="1" applyBorder="1" applyAlignment="1">
      <alignment horizontal="right" vertical="top"/>
    </xf>
    <xf numFmtId="2" fontId="3" fillId="8" borderId="29" xfId="7" applyNumberFormat="1" applyFont="1" applyFill="1" applyBorder="1" applyAlignment="1">
      <alignment horizontal="right" vertical="top"/>
    </xf>
    <xf numFmtId="2" fontId="3" fillId="8" borderId="28" xfId="7" applyNumberFormat="1" applyFont="1" applyFill="1" applyBorder="1" applyAlignment="1">
      <alignment horizontal="right" vertical="top"/>
    </xf>
    <xf numFmtId="0" fontId="0" fillId="8" borderId="0" xfId="0" applyFill="1" applyAlignment="1">
      <alignment horizontal="center"/>
    </xf>
    <xf numFmtId="0" fontId="5" fillId="0" borderId="1" xfId="3" applyFont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5" xfId="3" applyFont="1" applyBorder="1" applyAlignment="1">
      <alignment horizontal="left" wrapText="1"/>
    </xf>
    <xf numFmtId="0" fontId="5" fillId="0" borderId="6" xfId="3" applyFont="1" applyBorder="1" applyAlignment="1">
      <alignment horizontal="left" wrapText="1"/>
    </xf>
    <xf numFmtId="0" fontId="5" fillId="0" borderId="1" xfId="3" applyFont="1" applyBorder="1" applyAlignment="1">
      <alignment horizontal="left" vertical="top" wrapText="1"/>
    </xf>
    <xf numFmtId="0" fontId="5" fillId="0" borderId="12" xfId="3" applyFont="1" applyBorder="1" applyAlignment="1">
      <alignment horizontal="left" vertical="top" wrapText="1"/>
    </xf>
    <xf numFmtId="0" fontId="5" fillId="0" borderId="5" xfId="3" applyFont="1" applyBorder="1" applyAlignment="1">
      <alignment horizontal="left" vertical="top" wrapText="1"/>
    </xf>
    <xf numFmtId="0" fontId="6" fillId="0" borderId="11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5" fillId="0" borderId="1" xfId="4" applyFont="1" applyBorder="1" applyAlignment="1">
      <alignment horizontal="left" vertical="top" wrapText="1"/>
    </xf>
    <xf numFmtId="0" fontId="5" fillId="0" borderId="12" xfId="4" applyFont="1" applyBorder="1" applyAlignment="1">
      <alignment horizontal="left" vertical="top" wrapText="1"/>
    </xf>
    <xf numFmtId="0" fontId="5" fillId="0" borderId="5" xfId="4" applyFont="1" applyBorder="1" applyAlignment="1">
      <alignment horizontal="left" vertical="top" wrapText="1"/>
    </xf>
    <xf numFmtId="0" fontId="5" fillId="0" borderId="1" xfId="4" applyFont="1" applyBorder="1" applyAlignment="1">
      <alignment horizontal="left" wrapText="1"/>
    </xf>
    <xf numFmtId="0" fontId="5" fillId="0" borderId="2" xfId="4" applyFont="1" applyBorder="1" applyAlignment="1">
      <alignment horizontal="left" wrapText="1"/>
    </xf>
    <xf numFmtId="0" fontId="5" fillId="0" borderId="5" xfId="4" applyFont="1" applyBorder="1" applyAlignment="1">
      <alignment horizontal="left" wrapText="1"/>
    </xf>
    <xf numFmtId="0" fontId="5" fillId="0" borderId="6" xfId="4" applyFont="1" applyBorder="1" applyAlignment="1">
      <alignment horizontal="left" wrapText="1"/>
    </xf>
    <xf numFmtId="0" fontId="3" fillId="0" borderId="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3" fillId="0" borderId="6" xfId="1" applyFont="1" applyBorder="1" applyAlignment="1">
      <alignment horizontal="left" wrapText="1"/>
    </xf>
    <xf numFmtId="0" fontId="5" fillId="0" borderId="1" xfId="2" applyFont="1" applyBorder="1" applyAlignment="1">
      <alignment horizontal="left" wrapText="1"/>
    </xf>
    <xf numFmtId="0" fontId="5" fillId="0" borderId="2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5" fillId="2" borderId="1" xfId="4" applyFont="1" applyFill="1" applyBorder="1" applyAlignment="1">
      <alignment horizontal="left" vertical="top" wrapText="1"/>
    </xf>
    <xf numFmtId="0" fontId="5" fillId="2" borderId="12" xfId="4" applyFont="1" applyFill="1" applyBorder="1" applyAlignment="1">
      <alignment horizontal="left" vertical="top" wrapText="1"/>
    </xf>
    <xf numFmtId="0" fontId="5" fillId="2" borderId="5" xfId="4" applyFont="1" applyFill="1" applyBorder="1" applyAlignment="1">
      <alignment horizontal="left" vertical="top" wrapText="1"/>
    </xf>
    <xf numFmtId="0" fontId="3" fillId="0" borderId="1" xfId="13" applyFont="1" applyBorder="1" applyAlignment="1">
      <alignment horizontal="left" vertical="top" wrapText="1"/>
    </xf>
    <xf numFmtId="0" fontId="3" fillId="0" borderId="12" xfId="13" applyFont="1" applyBorder="1" applyAlignment="1">
      <alignment horizontal="left" vertical="top" wrapText="1"/>
    </xf>
    <xf numFmtId="0" fontId="3" fillId="0" borderId="5" xfId="13" applyFont="1" applyBorder="1" applyAlignment="1">
      <alignment horizontal="left" vertical="top" wrapText="1"/>
    </xf>
  </cellXfs>
  <cellStyles count="17">
    <cellStyle name="Normál" xfId="0" builtinId="0"/>
    <cellStyle name="Normál_Iskolai végzettség" xfId="7"/>
    <cellStyle name="Normál_Korcsoport" xfId="4"/>
    <cellStyle name="Normál_Korcsoport_1" xfId="12"/>
    <cellStyle name="Normál_Munka1" xfId="1"/>
    <cellStyle name="Normál_Nem" xfId="3"/>
    <cellStyle name="Normál_Nem_1" xfId="8"/>
    <cellStyle name="Normál_Nem_2" xfId="15"/>
    <cellStyle name="Normál_Tábla I - Nem_1" xfId="9"/>
    <cellStyle name="Normál_Tábla III - Iskolai végzettség" xfId="13"/>
    <cellStyle name="Normál_Tábla IV - Településtípus" xfId="10"/>
    <cellStyle name="Normál_Tábla V - Társadalmi réteg_1" xfId="16"/>
    <cellStyle name="Normál_Tábla V_1" xfId="14"/>
    <cellStyle name="Normál_Társadalmi réteg" xfId="2"/>
    <cellStyle name="Normál_Társadalmi réteg_1" xfId="11"/>
    <cellStyle name="Normál_Településtípus" xfId="5"/>
    <cellStyle name="Normál_Településtípus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0" workbookViewId="0">
      <selection activeCell="A31" sqref="A31:A32"/>
    </sheetView>
  </sheetViews>
  <sheetFormatPr defaultRowHeight="15" x14ac:dyDescent="0.25"/>
  <cols>
    <col min="1" max="6" width="10.7109375" customWidth="1"/>
    <col min="7" max="7" width="10.7109375" style="42" customWidth="1"/>
    <col min="8" max="8" width="10.7109375" style="206" customWidth="1"/>
    <col min="9" max="10" width="10.7109375" customWidth="1"/>
  </cols>
  <sheetData>
    <row r="1" spans="1:9" ht="17.25" x14ac:dyDescent="0.25">
      <c r="A1" s="88" t="s">
        <v>38</v>
      </c>
      <c r="B1" s="9"/>
    </row>
    <row r="2" spans="1:9" x14ac:dyDescent="0.25">
      <c r="A2" s="9"/>
      <c r="B2" s="9" t="s">
        <v>12</v>
      </c>
    </row>
    <row r="3" spans="1:9" ht="15.75" thickBot="1" x14ac:dyDescent="0.3"/>
    <row r="4" spans="1:9" ht="37.5" thickTop="1" x14ac:dyDescent="0.25">
      <c r="A4" s="258"/>
      <c r="B4" s="259"/>
      <c r="C4" s="1" t="s">
        <v>41</v>
      </c>
      <c r="D4" s="2" t="s">
        <v>7</v>
      </c>
      <c r="E4" s="2" t="s">
        <v>6</v>
      </c>
      <c r="F4" s="10" t="s">
        <v>9</v>
      </c>
      <c r="G4" s="168" t="s">
        <v>10</v>
      </c>
      <c r="H4" s="207"/>
      <c r="I4" s="265" t="s">
        <v>13</v>
      </c>
    </row>
    <row r="5" spans="1:9" ht="15.75" thickBot="1" x14ac:dyDescent="0.3">
      <c r="A5" s="260"/>
      <c r="B5" s="261"/>
      <c r="C5" s="3" t="s">
        <v>0</v>
      </c>
      <c r="D5" s="4" t="s">
        <v>0</v>
      </c>
      <c r="E5" s="11" t="s">
        <v>0</v>
      </c>
      <c r="F5" s="4" t="s">
        <v>0</v>
      </c>
      <c r="G5" s="72" t="s">
        <v>0</v>
      </c>
      <c r="H5" s="208"/>
      <c r="I5" s="266"/>
    </row>
    <row r="6" spans="1:9" ht="15.75" thickTop="1" x14ac:dyDescent="0.25">
      <c r="A6" s="262" t="s">
        <v>14</v>
      </c>
      <c r="B6" s="27" t="s">
        <v>15</v>
      </c>
      <c r="C6" s="12">
        <v>0.59</v>
      </c>
      <c r="D6" s="102">
        <v>0.61</v>
      </c>
      <c r="E6" s="99">
        <v>0.49</v>
      </c>
      <c r="F6" s="98" t="s">
        <v>11</v>
      </c>
      <c r="G6" s="73">
        <v>0.56999999999999995</v>
      </c>
      <c r="H6" s="209"/>
      <c r="I6" s="24">
        <v>683</v>
      </c>
    </row>
    <row r="7" spans="1:9" x14ac:dyDescent="0.25">
      <c r="A7" s="263"/>
      <c r="B7" s="29" t="s">
        <v>16</v>
      </c>
      <c r="C7" s="14">
        <v>0.57999999999999996</v>
      </c>
      <c r="D7" s="103">
        <v>0.56999999999999995</v>
      </c>
      <c r="E7" s="100">
        <v>0.42</v>
      </c>
      <c r="F7" s="98" t="s">
        <v>11</v>
      </c>
      <c r="G7" s="74">
        <v>0.53</v>
      </c>
      <c r="H7" s="210"/>
      <c r="I7" s="25">
        <v>534</v>
      </c>
    </row>
    <row r="8" spans="1:9" ht="15.75" thickBot="1" x14ac:dyDescent="0.3">
      <c r="A8" s="264"/>
      <c r="B8" s="28" t="s">
        <v>4</v>
      </c>
      <c r="C8" s="16">
        <f t="shared" ref="C8:D8" si="0">((C6*$I$6)+(C7*$I$7))/$I$8</f>
        <v>0.58561216105176661</v>
      </c>
      <c r="D8" s="104">
        <f t="shared" si="0"/>
        <v>0.59244864420706655</v>
      </c>
      <c r="E8" s="101">
        <f>((E6*$I$6)+(E7*$I$7))/$I$8</f>
        <v>0.45928512736236649</v>
      </c>
      <c r="F8" s="30" t="s">
        <v>11</v>
      </c>
      <c r="G8" s="75">
        <f t="shared" ref="G8" si="1">((G6*$I$6)+(G7*$I$7))/$I$8</f>
        <v>0.55244864420706652</v>
      </c>
      <c r="H8" s="211"/>
      <c r="I8" s="26">
        <f>I6+I7</f>
        <v>1217</v>
      </c>
    </row>
    <row r="9" spans="1:9" ht="15.75" thickTop="1" x14ac:dyDescent="0.25"/>
    <row r="10" spans="1:9" ht="17.25" x14ac:dyDescent="0.25">
      <c r="A10" s="88" t="s">
        <v>39</v>
      </c>
      <c r="B10" s="9"/>
    </row>
    <row r="11" spans="1:9" x14ac:dyDescent="0.25">
      <c r="A11" s="9"/>
      <c r="B11" s="9" t="s">
        <v>12</v>
      </c>
    </row>
    <row r="12" spans="1:9" ht="15.75" thickBot="1" x14ac:dyDescent="0.3"/>
    <row r="13" spans="1:9" ht="37.5" thickTop="1" x14ac:dyDescent="0.25">
      <c r="A13" s="258"/>
      <c r="B13" s="259"/>
      <c r="C13" s="1" t="s">
        <v>41</v>
      </c>
      <c r="D13" s="2" t="s">
        <v>7</v>
      </c>
      <c r="E13" s="2" t="s">
        <v>6</v>
      </c>
      <c r="F13" s="10" t="s">
        <v>9</v>
      </c>
      <c r="G13" s="168" t="s">
        <v>10</v>
      </c>
      <c r="H13" s="212" t="s">
        <v>61</v>
      </c>
      <c r="I13" s="265" t="s">
        <v>13</v>
      </c>
    </row>
    <row r="14" spans="1:9" ht="15.75" thickBot="1" x14ac:dyDescent="0.3">
      <c r="A14" s="260"/>
      <c r="B14" s="261"/>
      <c r="C14" s="3" t="s">
        <v>0</v>
      </c>
      <c r="D14" s="4" t="s">
        <v>0</v>
      </c>
      <c r="E14" s="11" t="s">
        <v>0</v>
      </c>
      <c r="F14" s="4" t="s">
        <v>0</v>
      </c>
      <c r="G14" s="72" t="s">
        <v>0</v>
      </c>
      <c r="H14" s="213" t="s">
        <v>0</v>
      </c>
      <c r="I14" s="266"/>
    </row>
    <row r="15" spans="1:9" ht="15.75" customHeight="1" thickTop="1" x14ac:dyDescent="0.25">
      <c r="A15" s="262" t="s">
        <v>14</v>
      </c>
      <c r="B15" s="27" t="s">
        <v>15</v>
      </c>
      <c r="C15" s="92">
        <v>0.57577163703863132</v>
      </c>
      <c r="D15" s="93">
        <v>0.61433425447003898</v>
      </c>
      <c r="E15" s="93">
        <v>0.73957995575185709</v>
      </c>
      <c r="F15" s="93">
        <v>0.6938773945845842</v>
      </c>
      <c r="G15" s="169">
        <v>0.65046415558652027</v>
      </c>
      <c r="H15" s="214">
        <v>0.6432286157535092</v>
      </c>
      <c r="I15" s="90">
        <v>466.11964263355617</v>
      </c>
    </row>
    <row r="16" spans="1:9" x14ac:dyDescent="0.25">
      <c r="A16" s="263"/>
      <c r="B16" s="29" t="s">
        <v>16</v>
      </c>
      <c r="C16" s="94">
        <v>0.59382721827378504</v>
      </c>
      <c r="D16" s="95">
        <v>0.61817877559777579</v>
      </c>
      <c r="E16" s="95">
        <v>0.73210354810175848</v>
      </c>
      <c r="F16" s="95">
        <v>0.67751692622641602</v>
      </c>
      <c r="G16" s="170">
        <v>0.6522480014532942</v>
      </c>
      <c r="H16" s="215">
        <v>0.64803651399110596</v>
      </c>
      <c r="I16" s="91">
        <v>533.88035736644656</v>
      </c>
    </row>
    <row r="17" spans="1:9" ht="15.75" thickBot="1" x14ac:dyDescent="0.3">
      <c r="A17" s="264"/>
      <c r="B17" s="28" t="s">
        <v>4</v>
      </c>
      <c r="C17" s="96">
        <v>0.58541115720091397</v>
      </c>
      <c r="D17" s="97">
        <v>0.6163867687836182</v>
      </c>
      <c r="E17" s="97">
        <v>0.73558844856380512</v>
      </c>
      <c r="F17" s="97">
        <v>0.6851428618908425</v>
      </c>
      <c r="G17" s="171">
        <v>0.65141651585535876</v>
      </c>
      <c r="H17" s="216">
        <v>0.64579545818277817</v>
      </c>
      <c r="I17" s="26">
        <v>1000</v>
      </c>
    </row>
    <row r="18" spans="1:9" ht="15.75" thickTop="1" x14ac:dyDescent="0.25"/>
    <row r="19" spans="1:9" s="69" customFormat="1" ht="17.25" x14ac:dyDescent="0.25">
      <c r="A19" s="106" t="s">
        <v>40</v>
      </c>
      <c r="B19" s="68"/>
      <c r="G19" s="42"/>
      <c r="H19" s="206"/>
    </row>
    <row r="20" spans="1:9" s="69" customFormat="1" x14ac:dyDescent="0.25">
      <c r="A20" s="68"/>
      <c r="B20" s="68" t="s">
        <v>50</v>
      </c>
      <c r="G20" s="42"/>
      <c r="H20" s="206"/>
    </row>
    <row r="21" spans="1:9" ht="15.75" thickBot="1" x14ac:dyDescent="0.3"/>
    <row r="22" spans="1:9" ht="37.5" thickTop="1" x14ac:dyDescent="0.25">
      <c r="A22" s="258"/>
      <c r="B22" s="259"/>
      <c r="C22" s="1" t="s">
        <v>41</v>
      </c>
      <c r="D22" s="2" t="s">
        <v>7</v>
      </c>
      <c r="E22" s="2" t="s">
        <v>6</v>
      </c>
      <c r="F22" s="10" t="s">
        <v>9</v>
      </c>
      <c r="G22" s="168" t="s">
        <v>10</v>
      </c>
      <c r="H22" s="212" t="s">
        <v>61</v>
      </c>
      <c r="I22" s="265" t="s">
        <v>13</v>
      </c>
    </row>
    <row r="23" spans="1:9" ht="15.75" thickBot="1" x14ac:dyDescent="0.3">
      <c r="A23" s="260"/>
      <c r="B23" s="261"/>
      <c r="C23" s="3" t="s">
        <v>0</v>
      </c>
      <c r="D23" s="4" t="s">
        <v>0</v>
      </c>
      <c r="E23" s="11" t="s">
        <v>0</v>
      </c>
      <c r="F23" s="4" t="s">
        <v>0</v>
      </c>
      <c r="G23" s="72" t="s">
        <v>0</v>
      </c>
      <c r="H23" s="213" t="s">
        <v>0</v>
      </c>
      <c r="I23" s="266"/>
    </row>
    <row r="24" spans="1:9" ht="15.75" thickTop="1" x14ac:dyDescent="0.25">
      <c r="A24" s="262" t="s">
        <v>14</v>
      </c>
      <c r="B24" s="27" t="s">
        <v>15</v>
      </c>
      <c r="C24" s="151">
        <v>0.58562787436171482</v>
      </c>
      <c r="D24" s="152">
        <v>0.640804823918941</v>
      </c>
      <c r="E24" s="152">
        <v>0.73347588397765995</v>
      </c>
      <c r="F24" s="152">
        <v>0.73422880183950379</v>
      </c>
      <c r="G24" s="172">
        <v>0.66486370947944795</v>
      </c>
      <c r="H24" s="214">
        <v>0.65330286075277177</v>
      </c>
      <c r="I24" s="24">
        <v>574.54971707200139</v>
      </c>
    </row>
    <row r="25" spans="1:9" x14ac:dyDescent="0.25">
      <c r="A25" s="263"/>
      <c r="B25" s="29" t="s">
        <v>16</v>
      </c>
      <c r="C25" s="153">
        <v>0.59894465821382803</v>
      </c>
      <c r="D25" s="154">
        <v>0.64719455885932309</v>
      </c>
      <c r="E25" s="154">
        <v>0.7542602266656816</v>
      </c>
      <c r="F25" s="154">
        <v>0.73794961212461019</v>
      </c>
      <c r="G25" s="173">
        <v>0.6769640713717533</v>
      </c>
      <c r="H25" s="215">
        <v>0.66679981457961046</v>
      </c>
      <c r="I25" s="25">
        <v>642.00692380200189</v>
      </c>
    </row>
    <row r="26" spans="1:9" ht="15.75" thickBot="1" x14ac:dyDescent="0.3">
      <c r="A26" s="264"/>
      <c r="B26" s="28" t="s">
        <v>4</v>
      </c>
      <c r="C26" s="155">
        <v>0.59265546941860403</v>
      </c>
      <c r="D26" s="156">
        <v>0.64417684453446977</v>
      </c>
      <c r="E26" s="156">
        <v>0.74444429388482058</v>
      </c>
      <c r="F26" s="156">
        <v>0.73619236513358577</v>
      </c>
      <c r="G26" s="174">
        <v>0.67124936868705309</v>
      </c>
      <c r="H26" s="216">
        <v>0.66042553594596409</v>
      </c>
      <c r="I26" s="26">
        <v>1216.5566408740081</v>
      </c>
    </row>
    <row r="27" spans="1:9" ht="15.75" thickTop="1" x14ac:dyDescent="0.25"/>
    <row r="28" spans="1:9" x14ac:dyDescent="0.25">
      <c r="A28" s="8" t="s">
        <v>36</v>
      </c>
    </row>
    <row r="29" spans="1:9" x14ac:dyDescent="0.25">
      <c r="A29" t="s">
        <v>49</v>
      </c>
    </row>
    <row r="30" spans="1:9" ht="17.25" x14ac:dyDescent="0.25">
      <c r="A30" t="s">
        <v>37</v>
      </c>
    </row>
    <row r="31" spans="1:9" ht="17.25" x14ac:dyDescent="0.25">
      <c r="A31" t="s">
        <v>71</v>
      </c>
    </row>
    <row r="32" spans="1:9" ht="17.25" x14ac:dyDescent="0.25">
      <c r="A32" t="s">
        <v>72</v>
      </c>
    </row>
  </sheetData>
  <mergeCells count="9">
    <mergeCell ref="A22:B23"/>
    <mergeCell ref="A24:A26"/>
    <mergeCell ref="I22:I23"/>
    <mergeCell ref="A4:B5"/>
    <mergeCell ref="A6:A8"/>
    <mergeCell ref="I4:I5"/>
    <mergeCell ref="A13:B14"/>
    <mergeCell ref="A15:A17"/>
    <mergeCell ref="I13:I1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A34" sqref="A34:A35"/>
    </sheetView>
  </sheetViews>
  <sheetFormatPr defaultRowHeight="15" x14ac:dyDescent="0.25"/>
  <cols>
    <col min="1" max="1" width="13" customWidth="1"/>
    <col min="2" max="2" width="12.7109375" customWidth="1"/>
    <col min="3" max="6" width="10.7109375" customWidth="1"/>
    <col min="7" max="7" width="10.7109375" style="42" customWidth="1"/>
    <col min="8" max="8" width="10.7109375" style="206" customWidth="1"/>
    <col min="9" max="10" width="10.7109375" customWidth="1"/>
  </cols>
  <sheetData>
    <row r="1" spans="1:10" ht="17.25" x14ac:dyDescent="0.25">
      <c r="A1" s="106" t="s">
        <v>38</v>
      </c>
      <c r="B1" s="9"/>
    </row>
    <row r="2" spans="1:10" x14ac:dyDescent="0.25">
      <c r="A2" s="9"/>
      <c r="B2" s="9" t="s">
        <v>24</v>
      </c>
    </row>
    <row r="3" spans="1:10" ht="15.75" thickBot="1" x14ac:dyDescent="0.3"/>
    <row r="4" spans="1:10" ht="37.5" thickTop="1" x14ac:dyDescent="0.25">
      <c r="A4" s="270"/>
      <c r="B4" s="271"/>
      <c r="C4" s="1" t="s">
        <v>41</v>
      </c>
      <c r="D4" s="2" t="s">
        <v>7</v>
      </c>
      <c r="E4" s="2" t="s">
        <v>6</v>
      </c>
      <c r="F4" s="10" t="s">
        <v>9</v>
      </c>
      <c r="G4" s="168" t="s">
        <v>10</v>
      </c>
      <c r="H4" s="207"/>
      <c r="I4" s="265" t="s">
        <v>13</v>
      </c>
    </row>
    <row r="5" spans="1:10" ht="15.75" thickBot="1" x14ac:dyDescent="0.3">
      <c r="A5" s="272"/>
      <c r="B5" s="273"/>
      <c r="C5" s="3" t="s">
        <v>0</v>
      </c>
      <c r="D5" s="4" t="s">
        <v>0</v>
      </c>
      <c r="E5" s="11" t="s">
        <v>0</v>
      </c>
      <c r="F5" s="4" t="s">
        <v>0</v>
      </c>
      <c r="G5" s="72" t="s">
        <v>0</v>
      </c>
      <c r="H5" s="208"/>
      <c r="I5" s="266"/>
    </row>
    <row r="6" spans="1:10" ht="15.75" thickTop="1" x14ac:dyDescent="0.25">
      <c r="A6" s="267" t="s">
        <v>25</v>
      </c>
      <c r="B6" s="62" t="s">
        <v>26</v>
      </c>
      <c r="C6" s="65">
        <v>0.59</v>
      </c>
      <c r="D6" s="65">
        <v>0.61</v>
      </c>
      <c r="E6" s="65">
        <v>0.43</v>
      </c>
      <c r="F6" s="13" t="s">
        <v>11</v>
      </c>
      <c r="G6" s="76">
        <v>0.55000000000000004</v>
      </c>
      <c r="H6" s="217"/>
      <c r="I6" s="148">
        <v>563</v>
      </c>
      <c r="J6" s="105"/>
    </row>
    <row r="7" spans="1:10" x14ac:dyDescent="0.25">
      <c r="A7" s="268"/>
      <c r="B7" s="63" t="s">
        <v>27</v>
      </c>
      <c r="C7" s="66">
        <v>0.6</v>
      </c>
      <c r="D7" s="66">
        <v>0.57999999999999996</v>
      </c>
      <c r="E7" s="66">
        <v>0.5</v>
      </c>
      <c r="F7" s="15" t="s">
        <v>11</v>
      </c>
      <c r="G7" s="77">
        <v>0.56000000000000005</v>
      </c>
      <c r="H7" s="218"/>
      <c r="I7" s="149">
        <v>402</v>
      </c>
      <c r="J7" s="105"/>
    </row>
    <row r="8" spans="1:10" x14ac:dyDescent="0.25">
      <c r="A8" s="268"/>
      <c r="B8" s="63" t="s">
        <v>28</v>
      </c>
      <c r="C8" s="66">
        <v>0.59</v>
      </c>
      <c r="D8" s="66">
        <v>0.55000000000000004</v>
      </c>
      <c r="E8" s="66">
        <v>0.41</v>
      </c>
      <c r="F8" s="15" t="s">
        <v>11</v>
      </c>
      <c r="G8" s="77">
        <v>0.52</v>
      </c>
      <c r="H8" s="218"/>
      <c r="I8" s="149">
        <v>252</v>
      </c>
      <c r="J8" s="105"/>
    </row>
    <row r="9" spans="1:10" ht="15.75" thickBot="1" x14ac:dyDescent="0.3">
      <c r="A9" s="269"/>
      <c r="B9" s="64" t="s">
        <v>4</v>
      </c>
      <c r="C9" s="67">
        <f>((C6*$I6)+(C7*$I7)+(C8*$I8))/$I$9</f>
        <v>0.5933032046014789</v>
      </c>
      <c r="D9" s="67">
        <f>((D6*$I6)+(D7*$I7)+(D8*$I8))/$I$9</f>
        <v>0.58766639276910437</v>
      </c>
      <c r="E9" s="67">
        <f>((E6*$I6)+(E7*$I7)+(E8*$I8))/$I$9</f>
        <v>0.44898110106820055</v>
      </c>
      <c r="F9" s="17" t="s">
        <v>11</v>
      </c>
      <c r="G9" s="78">
        <f>((G6*$I6)+(G7*$I7)+(G8*$I8))/$I$9</f>
        <v>0.54709120788824983</v>
      </c>
      <c r="H9" s="219"/>
      <c r="I9" s="150">
        <f>SUM(I6:I8)</f>
        <v>1217</v>
      </c>
      <c r="J9" s="105"/>
    </row>
    <row r="10" spans="1:10" ht="15.75" thickTop="1" x14ac:dyDescent="0.25"/>
    <row r="11" spans="1:10" ht="17.25" x14ac:dyDescent="0.25">
      <c r="A11" s="106" t="s">
        <v>39</v>
      </c>
      <c r="B11" s="9"/>
    </row>
    <row r="12" spans="1:10" x14ac:dyDescent="0.25">
      <c r="A12" s="9"/>
      <c r="B12" s="9" t="s">
        <v>24</v>
      </c>
    </row>
    <row r="13" spans="1:10" ht="15.75" thickBot="1" x14ac:dyDescent="0.3"/>
    <row r="14" spans="1:10" ht="37.5" thickTop="1" x14ac:dyDescent="0.25">
      <c r="A14" s="270"/>
      <c r="B14" s="271"/>
      <c r="C14" s="1" t="s">
        <v>41</v>
      </c>
      <c r="D14" s="2" t="s">
        <v>7</v>
      </c>
      <c r="E14" s="2" t="s">
        <v>6</v>
      </c>
      <c r="F14" s="10" t="s">
        <v>9</v>
      </c>
      <c r="G14" s="168" t="s">
        <v>10</v>
      </c>
      <c r="H14" s="212" t="s">
        <v>61</v>
      </c>
      <c r="I14" s="265" t="s">
        <v>13</v>
      </c>
    </row>
    <row r="15" spans="1:10" ht="15.75" thickBot="1" x14ac:dyDescent="0.3">
      <c r="A15" s="272"/>
      <c r="B15" s="273"/>
      <c r="C15" s="3" t="s">
        <v>0</v>
      </c>
      <c r="D15" s="4" t="s">
        <v>0</v>
      </c>
      <c r="E15" s="11" t="s">
        <v>0</v>
      </c>
      <c r="F15" s="4" t="s">
        <v>0</v>
      </c>
      <c r="G15" s="72" t="s">
        <v>0</v>
      </c>
      <c r="H15" s="213" t="s">
        <v>0</v>
      </c>
      <c r="I15" s="266"/>
    </row>
    <row r="16" spans="1:10" ht="15.75" customHeight="1" thickTop="1" x14ac:dyDescent="0.25">
      <c r="A16" s="267" t="s">
        <v>25</v>
      </c>
      <c r="B16" s="107" t="s">
        <v>26</v>
      </c>
      <c r="C16" s="109">
        <v>0.60407012555835315</v>
      </c>
      <c r="D16" s="110">
        <v>0.65962104979915304</v>
      </c>
      <c r="E16" s="110">
        <v>0.71572681867731835</v>
      </c>
      <c r="F16" s="110">
        <v>0.72475275524388538</v>
      </c>
      <c r="G16" s="186">
        <v>0.66908410618764769</v>
      </c>
      <c r="H16" s="220">
        <v>0.659805998011608</v>
      </c>
      <c r="I16" s="148">
        <v>176.26590193277832</v>
      </c>
    </row>
    <row r="17" spans="1:9" x14ac:dyDescent="0.25">
      <c r="A17" s="268"/>
      <c r="B17" s="108" t="s">
        <v>51</v>
      </c>
      <c r="C17" s="111">
        <v>0.60160893821405181</v>
      </c>
      <c r="D17" s="112">
        <v>0.61271236532548523</v>
      </c>
      <c r="E17" s="112">
        <v>0.74383107136594195</v>
      </c>
      <c r="F17" s="112">
        <v>0.6991213181040441</v>
      </c>
      <c r="G17" s="187">
        <v>0.65934658113071409</v>
      </c>
      <c r="H17" s="221">
        <v>0.65271793427339342</v>
      </c>
      <c r="I17" s="149">
        <v>532</v>
      </c>
    </row>
    <row r="18" spans="1:9" x14ac:dyDescent="0.25">
      <c r="A18" s="268"/>
      <c r="B18" s="108" t="s">
        <v>42</v>
      </c>
      <c r="C18" s="111">
        <v>0.54461941406285086</v>
      </c>
      <c r="D18" s="112">
        <v>0.59697066295305279</v>
      </c>
      <c r="E18" s="112">
        <v>0.73256173020996318</v>
      </c>
      <c r="F18" s="112">
        <v>0.63574190683718801</v>
      </c>
      <c r="G18" s="187">
        <v>0.62629221732698814</v>
      </c>
      <c r="H18" s="221">
        <v>0.62471726907528802</v>
      </c>
      <c r="I18" s="149">
        <v>291.83616932965629</v>
      </c>
    </row>
    <row r="19" spans="1:9" ht="15.75" thickBot="1" x14ac:dyDescent="0.3">
      <c r="A19" s="269"/>
      <c r="B19" s="64" t="s">
        <v>4</v>
      </c>
      <c r="C19" s="113">
        <v>0.58541115720091397</v>
      </c>
      <c r="D19" s="114">
        <v>0.6163867687836182</v>
      </c>
      <c r="E19" s="114">
        <v>0.73558844856380512</v>
      </c>
      <c r="F19" s="114">
        <v>0.6851428618908425</v>
      </c>
      <c r="G19" s="188">
        <v>0.65141651585535876</v>
      </c>
      <c r="H19" s="222">
        <v>0.64579545818277817</v>
      </c>
      <c r="I19" s="150">
        <v>1000</v>
      </c>
    </row>
    <row r="20" spans="1:9" ht="15.75" thickTop="1" x14ac:dyDescent="0.25"/>
    <row r="21" spans="1:9" s="69" customFormat="1" ht="17.25" x14ac:dyDescent="0.25">
      <c r="A21" s="106" t="s">
        <v>40</v>
      </c>
      <c r="B21" s="68"/>
      <c r="G21" s="42"/>
      <c r="H21" s="206"/>
    </row>
    <row r="22" spans="1:9" s="69" customFormat="1" x14ac:dyDescent="0.25">
      <c r="A22" s="68"/>
      <c r="B22" s="68" t="s">
        <v>32</v>
      </c>
      <c r="G22" s="42"/>
      <c r="H22" s="206"/>
    </row>
    <row r="23" spans="1:9" ht="15.75" thickBot="1" x14ac:dyDescent="0.3"/>
    <row r="24" spans="1:9" ht="37.5" thickTop="1" x14ac:dyDescent="0.25">
      <c r="A24" s="270"/>
      <c r="B24" s="271"/>
      <c r="C24" s="1" t="s">
        <v>41</v>
      </c>
      <c r="D24" s="2" t="s">
        <v>7</v>
      </c>
      <c r="E24" s="2" t="s">
        <v>6</v>
      </c>
      <c r="F24" s="10" t="s">
        <v>9</v>
      </c>
      <c r="G24" s="168" t="s">
        <v>10</v>
      </c>
      <c r="H24" s="212" t="s">
        <v>61</v>
      </c>
      <c r="I24" s="265" t="s">
        <v>13</v>
      </c>
    </row>
    <row r="25" spans="1:9" ht="15.75" thickBot="1" x14ac:dyDescent="0.3">
      <c r="A25" s="272"/>
      <c r="B25" s="273"/>
      <c r="C25" s="3" t="s">
        <v>0</v>
      </c>
      <c r="D25" s="4" t="s">
        <v>0</v>
      </c>
      <c r="E25" s="11" t="s">
        <v>0</v>
      </c>
      <c r="F25" s="4" t="s">
        <v>0</v>
      </c>
      <c r="G25" s="72" t="s">
        <v>0</v>
      </c>
      <c r="H25" s="213" t="s">
        <v>0</v>
      </c>
      <c r="I25" s="266"/>
    </row>
    <row r="26" spans="1:9" ht="15.75" customHeight="1" thickTop="1" x14ac:dyDescent="0.25">
      <c r="A26" s="267" t="s">
        <v>25</v>
      </c>
      <c r="B26" s="62" t="s">
        <v>26</v>
      </c>
      <c r="C26" s="109">
        <v>0.60967741935483843</v>
      </c>
      <c r="D26" s="110">
        <v>0.66774193548387084</v>
      </c>
      <c r="E26" s="110">
        <v>0.72473118279569892</v>
      </c>
      <c r="F26" s="110">
        <v>0.73978494623655944</v>
      </c>
      <c r="G26" s="186">
        <v>0.67772657450076812</v>
      </c>
      <c r="H26" s="220">
        <v>0.66738351254480277</v>
      </c>
      <c r="I26" s="148">
        <v>561.6912366499995</v>
      </c>
    </row>
    <row r="27" spans="1:9" x14ac:dyDescent="0.25">
      <c r="A27" s="268"/>
      <c r="B27" s="63" t="s">
        <v>27</v>
      </c>
      <c r="C27" s="111">
        <v>0.58276643990929688</v>
      </c>
      <c r="D27" s="112">
        <v>0.63605442176870741</v>
      </c>
      <c r="E27" s="112">
        <v>0.75510204081632648</v>
      </c>
      <c r="F27" s="112">
        <v>0.76190476190476164</v>
      </c>
      <c r="G27" s="187">
        <v>0.67282150955620346</v>
      </c>
      <c r="H27" s="221">
        <v>0.65797430083144359</v>
      </c>
      <c r="I27" s="149">
        <v>402.64483276499959</v>
      </c>
    </row>
    <row r="28" spans="1:9" x14ac:dyDescent="0.25">
      <c r="A28" s="268"/>
      <c r="B28" s="63" t="s">
        <v>28</v>
      </c>
      <c r="C28" s="111">
        <v>0.57053469852104621</v>
      </c>
      <c r="D28" s="112">
        <v>0.60466439135381089</v>
      </c>
      <c r="E28" s="112">
        <v>0.77133105802047752</v>
      </c>
      <c r="F28" s="112">
        <v>0.68714448236632542</v>
      </c>
      <c r="G28" s="187">
        <v>0.6543149683081424</v>
      </c>
      <c r="H28" s="221">
        <v>0.64884338263177854</v>
      </c>
      <c r="I28" s="149">
        <v>252.22057145900075</v>
      </c>
    </row>
    <row r="29" spans="1:9" ht="15.75" thickBot="1" x14ac:dyDescent="0.3">
      <c r="A29" s="269"/>
      <c r="B29" s="64" t="s">
        <v>4</v>
      </c>
      <c r="C29" s="113">
        <v>0.59265546941860403</v>
      </c>
      <c r="D29" s="114">
        <v>0.64417684453446977</v>
      </c>
      <c r="E29" s="114">
        <v>0.74444429388482058</v>
      </c>
      <c r="F29" s="114">
        <v>0.73619236513358577</v>
      </c>
      <c r="G29" s="188">
        <v>0.67124936868705309</v>
      </c>
      <c r="H29" s="222">
        <v>0.66042553594596409</v>
      </c>
      <c r="I29" s="150">
        <v>1216.5566408740081</v>
      </c>
    </row>
    <row r="30" spans="1:9" ht="15.75" thickTop="1" x14ac:dyDescent="0.25"/>
    <row r="31" spans="1:9" x14ac:dyDescent="0.25">
      <c r="A31" s="8" t="s">
        <v>36</v>
      </c>
    </row>
    <row r="32" spans="1:9" x14ac:dyDescent="0.25">
      <c r="A32" t="s">
        <v>49</v>
      </c>
    </row>
    <row r="33" spans="1:6" ht="17.25" x14ac:dyDescent="0.25">
      <c r="A33" t="s">
        <v>37</v>
      </c>
    </row>
    <row r="34" spans="1:6" ht="17.25" x14ac:dyDescent="0.25">
      <c r="A34" t="s">
        <v>71</v>
      </c>
    </row>
    <row r="35" spans="1:6" ht="17.25" x14ac:dyDescent="0.25">
      <c r="A35" t="s">
        <v>72</v>
      </c>
    </row>
    <row r="37" spans="1:6" x14ac:dyDescent="0.25">
      <c r="A37" t="s">
        <v>48</v>
      </c>
    </row>
    <row r="40" spans="1:6" ht="15.75" thickBot="1" x14ac:dyDescent="0.3"/>
    <row r="41" spans="1:6" ht="15.75" thickTop="1" x14ac:dyDescent="0.25">
      <c r="C41" s="62" t="s">
        <v>26</v>
      </c>
      <c r="D41" s="223">
        <v>0.659805998011608</v>
      </c>
      <c r="E41" s="226">
        <v>181</v>
      </c>
      <c r="F41" s="228">
        <f>D41</f>
        <v>0.659805998011608</v>
      </c>
    </row>
    <row r="42" spans="1:6" ht="24" x14ac:dyDescent="0.25">
      <c r="C42" s="63" t="s">
        <v>62</v>
      </c>
      <c r="D42" s="224">
        <v>0.64445184273806222</v>
      </c>
      <c r="E42" s="227">
        <v>178</v>
      </c>
      <c r="F42" s="229">
        <f>(D42*E42+D43*E43)/(E42+E43)</f>
        <v>0.65271793427339342</v>
      </c>
    </row>
    <row r="43" spans="1:6" x14ac:dyDescent="0.25">
      <c r="C43" s="63" t="s">
        <v>63</v>
      </c>
      <c r="D43" s="224">
        <v>0.65694599258744213</v>
      </c>
      <c r="E43" s="227">
        <v>348</v>
      </c>
      <c r="F43" s="228">
        <f>D44</f>
        <v>0.62471726907528802</v>
      </c>
    </row>
    <row r="44" spans="1:6" ht="15.75" thickBot="1" x14ac:dyDescent="0.3">
      <c r="C44" s="64" t="s">
        <v>42</v>
      </c>
      <c r="D44" s="224">
        <v>0.62471726907528802</v>
      </c>
      <c r="E44" s="227">
        <v>293</v>
      </c>
      <c r="F44" s="228">
        <f>D45</f>
        <v>0.64579545818277817</v>
      </c>
    </row>
    <row r="45" spans="1:6" ht="16.5" thickTop="1" thickBot="1" x14ac:dyDescent="0.3">
      <c r="C45" s="242" t="s">
        <v>4</v>
      </c>
      <c r="D45" s="225">
        <v>0.64579545818277817</v>
      </c>
    </row>
  </sheetData>
  <mergeCells count="9">
    <mergeCell ref="A26:A29"/>
    <mergeCell ref="A14:B15"/>
    <mergeCell ref="I14:I15"/>
    <mergeCell ref="A4:B5"/>
    <mergeCell ref="I4:I5"/>
    <mergeCell ref="A6:A9"/>
    <mergeCell ref="A24:B25"/>
    <mergeCell ref="I24:I25"/>
    <mergeCell ref="A16:A19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workbookViewId="0">
      <selection activeCell="A34" sqref="A34:A35"/>
    </sheetView>
  </sheetViews>
  <sheetFormatPr defaultRowHeight="15" x14ac:dyDescent="0.25"/>
  <cols>
    <col min="1" max="1" width="10.7109375" customWidth="1"/>
    <col min="2" max="2" width="11.42578125" customWidth="1"/>
    <col min="3" max="6" width="10.7109375" customWidth="1"/>
    <col min="7" max="7" width="10.7109375" style="79" customWidth="1"/>
    <col min="8" max="8" width="10.7109375" style="230" customWidth="1"/>
    <col min="9" max="9" width="10.7109375" customWidth="1"/>
  </cols>
  <sheetData>
    <row r="1" spans="1:9" ht="17.25" x14ac:dyDescent="0.25">
      <c r="A1" s="88" t="s">
        <v>38</v>
      </c>
      <c r="B1" s="9"/>
    </row>
    <row r="2" spans="1:9" x14ac:dyDescent="0.25">
      <c r="A2" s="9"/>
      <c r="B2" s="9" t="s">
        <v>8</v>
      </c>
    </row>
    <row r="3" spans="1:9" ht="15.75" thickBot="1" x14ac:dyDescent="0.3"/>
    <row r="4" spans="1:9" ht="37.5" thickTop="1" x14ac:dyDescent="0.25">
      <c r="A4" s="277"/>
      <c r="B4" s="278"/>
      <c r="C4" s="1" t="s">
        <v>41</v>
      </c>
      <c r="D4" s="2" t="s">
        <v>7</v>
      </c>
      <c r="E4" s="2" t="s">
        <v>6</v>
      </c>
      <c r="F4" s="10" t="s">
        <v>9</v>
      </c>
      <c r="G4" s="168" t="s">
        <v>10</v>
      </c>
      <c r="H4" s="207"/>
      <c r="I4" s="265" t="s">
        <v>13</v>
      </c>
    </row>
    <row r="5" spans="1:9" ht="15.75" thickBot="1" x14ac:dyDescent="0.3">
      <c r="A5" s="279"/>
      <c r="B5" s="280"/>
      <c r="C5" s="3" t="s">
        <v>0</v>
      </c>
      <c r="D5" s="4" t="s">
        <v>0</v>
      </c>
      <c r="E5" s="11" t="s">
        <v>0</v>
      </c>
      <c r="F5" s="4" t="s">
        <v>0</v>
      </c>
      <c r="G5" s="72" t="s">
        <v>0</v>
      </c>
      <c r="H5" s="208"/>
      <c r="I5" s="266"/>
    </row>
    <row r="6" spans="1:9" ht="24.75" thickTop="1" x14ac:dyDescent="0.25">
      <c r="A6" s="274" t="s">
        <v>5</v>
      </c>
      <c r="B6" s="5" t="s">
        <v>1</v>
      </c>
      <c r="C6" s="18">
        <v>0.61</v>
      </c>
      <c r="D6" s="102">
        <v>0.66</v>
      </c>
      <c r="E6" s="99">
        <v>0.57999999999999996</v>
      </c>
      <c r="F6" s="12">
        <v>0.62</v>
      </c>
      <c r="G6" s="73">
        <v>0.61</v>
      </c>
      <c r="H6" s="209"/>
      <c r="I6" s="24">
        <v>242</v>
      </c>
    </row>
    <row r="7" spans="1:9" ht="24" x14ac:dyDescent="0.25">
      <c r="A7" s="275"/>
      <c r="B7" s="6" t="s">
        <v>2</v>
      </c>
      <c r="C7" s="19">
        <v>0.57999999999999996</v>
      </c>
      <c r="D7" s="103">
        <v>0.57999999999999996</v>
      </c>
      <c r="E7" s="100">
        <v>0.43</v>
      </c>
      <c r="F7" s="14">
        <v>0.8</v>
      </c>
      <c r="G7" s="74">
        <v>0.53</v>
      </c>
      <c r="H7" s="210"/>
      <c r="I7" s="25">
        <v>667</v>
      </c>
    </row>
    <row r="8" spans="1:9" ht="36" x14ac:dyDescent="0.25">
      <c r="A8" s="275"/>
      <c r="B8" s="6" t="s">
        <v>3</v>
      </c>
      <c r="C8" s="19">
        <v>0.57999999999999996</v>
      </c>
      <c r="D8" s="103">
        <v>0.52</v>
      </c>
      <c r="E8" s="100">
        <v>0.42</v>
      </c>
      <c r="F8" s="14">
        <v>0.8</v>
      </c>
      <c r="G8" s="74">
        <v>0.5</v>
      </c>
      <c r="H8" s="210"/>
      <c r="I8" s="25">
        <v>308</v>
      </c>
    </row>
    <row r="9" spans="1:9" ht="15.75" thickBot="1" x14ac:dyDescent="0.3">
      <c r="A9" s="276"/>
      <c r="B9" s="7" t="s">
        <v>4</v>
      </c>
      <c r="C9" s="20">
        <v>0.59</v>
      </c>
      <c r="D9" s="104">
        <v>0.59</v>
      </c>
      <c r="E9" s="101">
        <v>0.47</v>
      </c>
      <c r="F9" s="16">
        <v>0.78</v>
      </c>
      <c r="G9" s="75">
        <v>0.55000000000000004</v>
      </c>
      <c r="H9" s="211"/>
      <c r="I9" s="26">
        <v>1217</v>
      </c>
    </row>
    <row r="10" spans="1:9" ht="15.75" thickTop="1" x14ac:dyDescent="0.25"/>
    <row r="11" spans="1:9" ht="17.25" x14ac:dyDescent="0.25">
      <c r="A11" s="88" t="s">
        <v>39</v>
      </c>
      <c r="B11" s="9"/>
    </row>
    <row r="12" spans="1:9" x14ac:dyDescent="0.25">
      <c r="A12" s="9"/>
      <c r="B12" s="9" t="s">
        <v>8</v>
      </c>
    </row>
    <row r="13" spans="1:9" ht="15.75" thickBot="1" x14ac:dyDescent="0.3"/>
    <row r="14" spans="1:9" ht="37.5" thickTop="1" x14ac:dyDescent="0.25">
      <c r="A14" s="277"/>
      <c r="B14" s="278"/>
      <c r="C14" s="1" t="s">
        <v>41</v>
      </c>
      <c r="D14" s="2" t="s">
        <v>7</v>
      </c>
      <c r="E14" s="2" t="s">
        <v>6</v>
      </c>
      <c r="F14" s="10" t="s">
        <v>9</v>
      </c>
      <c r="G14" s="168" t="s">
        <v>10</v>
      </c>
      <c r="H14" s="212" t="s">
        <v>61</v>
      </c>
      <c r="I14" s="265" t="s">
        <v>13</v>
      </c>
    </row>
    <row r="15" spans="1:9" ht="15.75" thickBot="1" x14ac:dyDescent="0.3">
      <c r="A15" s="279"/>
      <c r="B15" s="280"/>
      <c r="C15" s="3" t="s">
        <v>0</v>
      </c>
      <c r="D15" s="4" t="s">
        <v>0</v>
      </c>
      <c r="E15" s="11" t="s">
        <v>0</v>
      </c>
      <c r="F15" s="4" t="s">
        <v>0</v>
      </c>
      <c r="G15" s="72" t="s">
        <v>0</v>
      </c>
      <c r="H15" s="213" t="s">
        <v>0</v>
      </c>
      <c r="I15" s="266"/>
    </row>
    <row r="16" spans="1:9" s="175" customFormat="1" ht="24.75" thickTop="1" x14ac:dyDescent="0.25">
      <c r="A16" s="274" t="s">
        <v>5</v>
      </c>
      <c r="B16" s="6" t="s">
        <v>1</v>
      </c>
      <c r="C16" s="144">
        <v>0.62719607736209915</v>
      </c>
      <c r="D16" s="145">
        <v>0.66179916790231563</v>
      </c>
      <c r="E16" s="145">
        <v>0.82438231813903995</v>
      </c>
      <c r="F16" s="145">
        <v>0.7595519057676432</v>
      </c>
      <c r="G16" s="176">
        <v>0.71232957608207814</v>
      </c>
      <c r="H16" s="231">
        <v>0.7044591878011508</v>
      </c>
      <c r="I16" s="25">
        <v>237.38549360931555</v>
      </c>
    </row>
    <row r="17" spans="1:9" ht="24" x14ac:dyDescent="0.25">
      <c r="A17" s="275"/>
      <c r="B17" s="6" t="s">
        <v>2</v>
      </c>
      <c r="C17" s="144">
        <v>0.57944598410555037</v>
      </c>
      <c r="D17" s="145">
        <v>0.60190870019126352</v>
      </c>
      <c r="E17" s="145">
        <v>0.7102277349322188</v>
      </c>
      <c r="F17" s="145">
        <v>0.67728917170447034</v>
      </c>
      <c r="G17" s="176">
        <v>0.63720771573750501</v>
      </c>
      <c r="H17" s="231">
        <v>0.63052747307634494</v>
      </c>
      <c r="I17" s="25">
        <v>566.31499434697491</v>
      </c>
    </row>
    <row r="18" spans="1:9" ht="36" x14ac:dyDescent="0.25">
      <c r="A18" s="275"/>
      <c r="B18" s="6" t="s">
        <v>3</v>
      </c>
      <c r="C18" s="144">
        <v>0.55208979607265607</v>
      </c>
      <c r="D18" s="145">
        <v>0.60323799719030691</v>
      </c>
      <c r="E18" s="145">
        <v>0.70137428220257869</v>
      </c>
      <c r="F18" s="145">
        <v>0.61781735018376227</v>
      </c>
      <c r="G18" s="176">
        <v>0.6187459287306919</v>
      </c>
      <c r="H18" s="231">
        <v>0.61890069182184726</v>
      </c>
      <c r="I18" s="25">
        <v>196.29951204371267</v>
      </c>
    </row>
    <row r="19" spans="1:9" ht="15.75" thickBot="1" x14ac:dyDescent="0.3">
      <c r="A19" s="276"/>
      <c r="B19" s="7" t="s">
        <v>4</v>
      </c>
      <c r="C19" s="146">
        <v>0.58541115720091397</v>
      </c>
      <c r="D19" s="147">
        <v>0.6163867687836182</v>
      </c>
      <c r="E19" s="147">
        <v>0.73558844856380512</v>
      </c>
      <c r="F19" s="147">
        <v>0.6851428618908425</v>
      </c>
      <c r="G19" s="177">
        <v>0.65141651585535876</v>
      </c>
      <c r="H19" s="232">
        <v>0.64579545818277817</v>
      </c>
      <c r="I19" s="26">
        <v>1000.0000000000031</v>
      </c>
    </row>
    <row r="20" spans="1:9" ht="15.75" thickTop="1" x14ac:dyDescent="0.25"/>
    <row r="21" spans="1:9" s="159" customFormat="1" ht="17.25" x14ac:dyDescent="0.25">
      <c r="A21" s="157" t="s">
        <v>43</v>
      </c>
      <c r="B21" s="158"/>
      <c r="G21" s="115"/>
      <c r="H21" s="233"/>
    </row>
    <row r="22" spans="1:9" s="159" customFormat="1" x14ac:dyDescent="0.25">
      <c r="A22" s="158"/>
      <c r="B22" s="158" t="s">
        <v>33</v>
      </c>
      <c r="G22" s="115"/>
      <c r="H22" s="233"/>
    </row>
    <row r="23" spans="1:9" ht="15.75" thickBot="1" x14ac:dyDescent="0.3"/>
    <row r="24" spans="1:9" ht="37.5" thickTop="1" x14ac:dyDescent="0.25">
      <c r="A24" s="281"/>
      <c r="B24" s="282"/>
      <c r="C24" s="1" t="s">
        <v>41</v>
      </c>
      <c r="D24" s="2" t="s">
        <v>7</v>
      </c>
      <c r="E24" s="2" t="s">
        <v>6</v>
      </c>
      <c r="F24" s="10" t="s">
        <v>9</v>
      </c>
      <c r="G24" s="168" t="s">
        <v>10</v>
      </c>
      <c r="H24" s="212" t="s">
        <v>61</v>
      </c>
      <c r="I24" s="265" t="s">
        <v>13</v>
      </c>
    </row>
    <row r="25" spans="1:9" ht="15.75" thickBot="1" x14ac:dyDescent="0.3">
      <c r="A25" s="283"/>
      <c r="B25" s="284"/>
      <c r="C25" s="21" t="s">
        <v>0</v>
      </c>
      <c r="D25" s="22" t="s">
        <v>0</v>
      </c>
      <c r="E25" s="11" t="s">
        <v>0</v>
      </c>
      <c r="F25" s="22" t="s">
        <v>0</v>
      </c>
      <c r="G25" s="72" t="s">
        <v>0</v>
      </c>
      <c r="H25" s="213" t="s">
        <v>0</v>
      </c>
      <c r="I25" s="266"/>
    </row>
    <row r="26" spans="1:9" ht="24.75" thickTop="1" x14ac:dyDescent="0.25">
      <c r="A26" s="274" t="s">
        <v>5</v>
      </c>
      <c r="B26" s="6" t="s">
        <v>1</v>
      </c>
      <c r="C26" s="144">
        <v>0.63899109105456076</v>
      </c>
      <c r="D26" s="145">
        <v>0.68059740583054007</v>
      </c>
      <c r="E26" s="145">
        <v>0.78173802578723883</v>
      </c>
      <c r="F26" s="145">
        <v>0.77151891393909278</v>
      </c>
      <c r="G26" s="176">
        <v>0.71059599418339603</v>
      </c>
      <c r="H26" s="231">
        <v>0.70044217422411315</v>
      </c>
      <c r="I26" s="25">
        <v>302.19810294900003</v>
      </c>
    </row>
    <row r="27" spans="1:9" s="175" customFormat="1" ht="24" x14ac:dyDescent="0.25">
      <c r="A27" s="275"/>
      <c r="B27" s="6" t="s">
        <v>2</v>
      </c>
      <c r="C27" s="144">
        <v>0.58106737526021734</v>
      </c>
      <c r="D27" s="145">
        <v>0.63486804018844101</v>
      </c>
      <c r="E27" s="145">
        <v>0.73491542170100255</v>
      </c>
      <c r="F27" s="145">
        <v>0.73680011503910736</v>
      </c>
      <c r="G27" s="176">
        <v>0.66264311276263277</v>
      </c>
      <c r="H27" s="231">
        <v>0.65028361238322063</v>
      </c>
      <c r="I27" s="25">
        <v>803.31262079800399</v>
      </c>
    </row>
    <row r="28" spans="1:9" ht="24.75" customHeight="1" x14ac:dyDescent="0.25">
      <c r="A28" s="275"/>
      <c r="B28" s="6" t="s">
        <v>3</v>
      </c>
      <c r="C28" s="144">
        <v>0.5503875968992249</v>
      </c>
      <c r="D28" s="145">
        <v>0.61240310077519355</v>
      </c>
      <c r="E28" s="145">
        <v>0.71188630490956084</v>
      </c>
      <c r="F28" s="145">
        <v>0.63565891472868208</v>
      </c>
      <c r="G28" s="176">
        <v>0.62643041712809122</v>
      </c>
      <c r="H28" s="231">
        <v>0.62489233419466006</v>
      </c>
      <c r="I28" s="25">
        <v>111.04591712700027</v>
      </c>
    </row>
    <row r="29" spans="1:9" ht="15.75" thickBot="1" x14ac:dyDescent="0.3">
      <c r="A29" s="276"/>
      <c r="B29" s="23" t="s">
        <v>4</v>
      </c>
      <c r="C29" s="146">
        <v>0.59265546941860403</v>
      </c>
      <c r="D29" s="147">
        <v>0.64417684453446977</v>
      </c>
      <c r="E29" s="147">
        <v>0.74444429388482058</v>
      </c>
      <c r="F29" s="147">
        <v>0.73619236513358577</v>
      </c>
      <c r="G29" s="177">
        <v>0.67124936868705309</v>
      </c>
      <c r="H29" s="232">
        <v>0.66042553594596409</v>
      </c>
      <c r="I29" s="26">
        <v>1216.5566408740081</v>
      </c>
    </row>
    <row r="30" spans="1:9" ht="15.75" thickTop="1" x14ac:dyDescent="0.25"/>
    <row r="31" spans="1:9" x14ac:dyDescent="0.25">
      <c r="A31" s="8" t="s">
        <v>36</v>
      </c>
    </row>
    <row r="32" spans="1:9" x14ac:dyDescent="0.25">
      <c r="A32" t="s">
        <v>49</v>
      </c>
    </row>
    <row r="33" spans="1:1" ht="17.25" x14ac:dyDescent="0.25">
      <c r="A33" t="s">
        <v>37</v>
      </c>
    </row>
    <row r="34" spans="1:1" ht="17.25" x14ac:dyDescent="0.25">
      <c r="A34" t="s">
        <v>71</v>
      </c>
    </row>
    <row r="35" spans="1:1" ht="17.25" x14ac:dyDescent="0.25">
      <c r="A35" t="s">
        <v>72</v>
      </c>
    </row>
  </sheetData>
  <mergeCells count="9">
    <mergeCell ref="A26:A29"/>
    <mergeCell ref="I14:I15"/>
    <mergeCell ref="I24:I25"/>
    <mergeCell ref="I4:I5"/>
    <mergeCell ref="A14:B15"/>
    <mergeCell ref="A16:A19"/>
    <mergeCell ref="A4:B5"/>
    <mergeCell ref="A6:A9"/>
    <mergeCell ref="A24:B2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34" workbookViewId="0">
      <selection activeCell="A58" sqref="A58:A59"/>
    </sheetView>
  </sheetViews>
  <sheetFormatPr defaultRowHeight="15" x14ac:dyDescent="0.25"/>
  <cols>
    <col min="1" max="1" width="11.42578125" customWidth="1"/>
    <col min="2" max="6" width="10.7109375" customWidth="1"/>
    <col min="7" max="7" width="10.7109375" style="80" customWidth="1"/>
    <col min="8" max="8" width="10.7109375" style="206" customWidth="1"/>
    <col min="9" max="9" width="10.7109375" customWidth="1"/>
  </cols>
  <sheetData>
    <row r="1" spans="1:12" ht="17.25" x14ac:dyDescent="0.25">
      <c r="A1" s="89" t="s">
        <v>38</v>
      </c>
      <c r="B1" s="41"/>
      <c r="C1" s="42"/>
      <c r="D1" s="42"/>
    </row>
    <row r="2" spans="1:12" x14ac:dyDescent="0.25">
      <c r="A2" s="41"/>
      <c r="B2" s="41" t="s">
        <v>17</v>
      </c>
      <c r="C2" s="42"/>
      <c r="D2" s="42"/>
    </row>
    <row r="3" spans="1:12" ht="15.75" thickBot="1" x14ac:dyDescent="0.3">
      <c r="A3" s="9"/>
      <c r="B3" s="9"/>
    </row>
    <row r="4" spans="1:12" ht="37.5" thickTop="1" x14ac:dyDescent="0.25">
      <c r="A4" s="270"/>
      <c r="B4" s="271"/>
      <c r="C4" s="1" t="s">
        <v>41</v>
      </c>
      <c r="D4" s="2" t="s">
        <v>7</v>
      </c>
      <c r="E4" s="2" t="s">
        <v>6</v>
      </c>
      <c r="F4" s="10" t="s">
        <v>9</v>
      </c>
      <c r="G4" s="179" t="s">
        <v>10</v>
      </c>
      <c r="H4" s="207"/>
      <c r="I4" s="265" t="s">
        <v>13</v>
      </c>
    </row>
    <row r="5" spans="1:12" ht="15.75" thickBot="1" x14ac:dyDescent="0.3">
      <c r="A5" s="272"/>
      <c r="B5" s="273"/>
      <c r="C5" s="3" t="s">
        <v>0</v>
      </c>
      <c r="D5" s="4" t="s">
        <v>0</v>
      </c>
      <c r="E5" s="11" t="s">
        <v>0</v>
      </c>
      <c r="F5" s="4" t="s">
        <v>0</v>
      </c>
      <c r="G5" s="81" t="s">
        <v>0</v>
      </c>
      <c r="H5" s="208"/>
      <c r="I5" s="266"/>
    </row>
    <row r="6" spans="1:12" ht="15.75" thickTop="1" x14ac:dyDescent="0.25">
      <c r="A6" s="267" t="s">
        <v>29</v>
      </c>
      <c r="B6" s="31" t="s">
        <v>19</v>
      </c>
      <c r="C6" s="34">
        <f t="shared" ref="C6:C11" si="0">((E16*$I16)+(E24*$I24))/($I16+$I24)</f>
        <v>0.59476635514018694</v>
      </c>
      <c r="D6" s="119">
        <f t="shared" ref="D6:D11" si="1">((D16*$I16)+(D24*$I24))/($I16+$I24)</f>
        <v>0.61429906542056079</v>
      </c>
      <c r="E6" s="116">
        <f t="shared" ref="E6:E11" si="2">((C16*$I16)+(C24*$I24))/($I16+$I24)</f>
        <v>0.47140186915887849</v>
      </c>
      <c r="F6" s="13" t="s">
        <v>11</v>
      </c>
      <c r="G6" s="82">
        <f t="shared" ref="G6:G11" si="3">((G16*$I16)+(G24*$I24))/($I16+$I24)</f>
        <v>0.56523364485981309</v>
      </c>
      <c r="H6" s="234"/>
      <c r="I6" s="24">
        <f t="shared" ref="I6:I11" si="4">I16+I24</f>
        <v>428</v>
      </c>
    </row>
    <row r="7" spans="1:12" x14ac:dyDescent="0.25">
      <c r="A7" s="268"/>
      <c r="B7" s="32" t="s">
        <v>20</v>
      </c>
      <c r="C7" s="35">
        <f t="shared" si="0"/>
        <v>0.58896321070234103</v>
      </c>
      <c r="D7" s="120">
        <f t="shared" si="1"/>
        <v>0.57448160535117054</v>
      </c>
      <c r="E7" s="117">
        <f t="shared" si="2"/>
        <v>0.45966555183946489</v>
      </c>
      <c r="F7" s="15" t="s">
        <v>11</v>
      </c>
      <c r="G7" s="83">
        <f t="shared" si="3"/>
        <v>0.54551839464882945</v>
      </c>
      <c r="H7" s="235"/>
      <c r="I7" s="25">
        <f t="shared" si="4"/>
        <v>299</v>
      </c>
    </row>
    <row r="8" spans="1:12" x14ac:dyDescent="0.25">
      <c r="A8" s="268"/>
      <c r="B8" s="32" t="s">
        <v>21</v>
      </c>
      <c r="C8" s="35">
        <f t="shared" si="0"/>
        <v>0.59553488372093022</v>
      </c>
      <c r="D8" s="120">
        <f t="shared" si="1"/>
        <v>0.58981395348837207</v>
      </c>
      <c r="E8" s="117">
        <f t="shared" si="2"/>
        <v>0.49320930232558141</v>
      </c>
      <c r="F8" s="15" t="s">
        <v>11</v>
      </c>
      <c r="G8" s="83">
        <f t="shared" si="3"/>
        <v>0.57660465116279069</v>
      </c>
      <c r="H8" s="235"/>
      <c r="I8" s="25">
        <f t="shared" si="4"/>
        <v>215</v>
      </c>
    </row>
    <row r="9" spans="1:12" x14ac:dyDescent="0.25">
      <c r="A9" s="268"/>
      <c r="B9" s="32" t="s">
        <v>22</v>
      </c>
      <c r="C9" s="35">
        <f t="shared" si="0"/>
        <v>0.56775280898876401</v>
      </c>
      <c r="D9" s="120">
        <f t="shared" si="1"/>
        <v>0.57516853932584266</v>
      </c>
      <c r="E9" s="117">
        <f t="shared" si="2"/>
        <v>0.44438202247191005</v>
      </c>
      <c r="F9" s="15" t="s">
        <v>11</v>
      </c>
      <c r="G9" s="83">
        <f t="shared" si="3"/>
        <v>0.56370786516853932</v>
      </c>
      <c r="H9" s="235"/>
      <c r="I9" s="25">
        <f t="shared" si="4"/>
        <v>178</v>
      </c>
    </row>
    <row r="10" spans="1:12" ht="24" x14ac:dyDescent="0.25">
      <c r="A10" s="268"/>
      <c r="B10" s="32" t="s">
        <v>23</v>
      </c>
      <c r="C10" s="35">
        <f t="shared" si="0"/>
        <v>0.57195876288659786</v>
      </c>
      <c r="D10" s="120">
        <f t="shared" si="1"/>
        <v>0.53845360824742261</v>
      </c>
      <c r="E10" s="117">
        <f t="shared" si="2"/>
        <v>0.4404123711340206</v>
      </c>
      <c r="F10" s="15" t="s">
        <v>11</v>
      </c>
      <c r="G10" s="83">
        <f t="shared" si="3"/>
        <v>0.52144329896907216</v>
      </c>
      <c r="H10" s="235"/>
      <c r="I10" s="25">
        <f t="shared" si="4"/>
        <v>97</v>
      </c>
    </row>
    <row r="11" spans="1:12" ht="15.75" thickBot="1" x14ac:dyDescent="0.3">
      <c r="A11" s="269"/>
      <c r="B11" s="33" t="s">
        <v>4</v>
      </c>
      <c r="C11" s="36">
        <f t="shared" si="0"/>
        <v>0.58561216105176661</v>
      </c>
      <c r="D11" s="121">
        <f t="shared" si="1"/>
        <v>0.59244864420706655</v>
      </c>
      <c r="E11" s="118">
        <f t="shared" si="2"/>
        <v>0.45928512736236649</v>
      </c>
      <c r="F11" s="17" t="s">
        <v>11</v>
      </c>
      <c r="G11" s="84">
        <f t="shared" si="3"/>
        <v>0.55244864420706652</v>
      </c>
      <c r="H11" s="236"/>
      <c r="I11" s="26">
        <f t="shared" si="4"/>
        <v>1217</v>
      </c>
    </row>
    <row r="12" spans="1:12" ht="15.75" thickTop="1" x14ac:dyDescent="0.25">
      <c r="A12" s="37"/>
      <c r="B12" s="37"/>
      <c r="C12" s="38"/>
      <c r="D12" s="38"/>
      <c r="E12" s="38"/>
      <c r="F12" s="39"/>
      <c r="G12" s="85"/>
      <c r="H12" s="237"/>
      <c r="I12" s="40"/>
    </row>
    <row r="13" spans="1:12" x14ac:dyDescent="0.25">
      <c r="A13" t="s">
        <v>30</v>
      </c>
      <c r="B13" s="37"/>
      <c r="C13" s="38"/>
      <c r="D13" s="38"/>
      <c r="E13" s="38"/>
      <c r="F13" s="39"/>
      <c r="G13" s="85"/>
      <c r="H13" s="237"/>
      <c r="I13" s="40"/>
    </row>
    <row r="14" spans="1:12" x14ac:dyDescent="0.25">
      <c r="A14" s="37"/>
      <c r="B14" s="37"/>
      <c r="C14" s="38"/>
      <c r="D14" s="38"/>
      <c r="E14" s="38"/>
      <c r="F14" s="39"/>
      <c r="G14" s="85"/>
      <c r="H14" s="237"/>
      <c r="I14" s="40"/>
    </row>
    <row r="15" spans="1:12" ht="15.75" thickBot="1" x14ac:dyDescent="0.3">
      <c r="A15" s="41" t="s">
        <v>15</v>
      </c>
      <c r="B15" s="41"/>
      <c r="C15" s="42"/>
      <c r="D15" s="42"/>
      <c r="E15" s="42"/>
      <c r="F15" s="42"/>
      <c r="I15" s="42"/>
      <c r="K15" s="68"/>
      <c r="L15" s="69"/>
    </row>
    <row r="16" spans="1:12" ht="15.75" thickTop="1" x14ac:dyDescent="0.25">
      <c r="A16" s="285" t="s">
        <v>18</v>
      </c>
      <c r="B16" s="43" t="s">
        <v>19</v>
      </c>
      <c r="C16" s="44">
        <v>0.5</v>
      </c>
      <c r="D16" s="45">
        <v>0.6</v>
      </c>
      <c r="E16" s="45">
        <v>0.59</v>
      </c>
      <c r="F16" s="46" t="s">
        <v>11</v>
      </c>
      <c r="G16" s="82">
        <v>0.56999999999999995</v>
      </c>
      <c r="H16" s="234"/>
      <c r="I16" s="47">
        <v>224</v>
      </c>
    </row>
    <row r="17" spans="1:9" x14ac:dyDescent="0.25">
      <c r="A17" s="286"/>
      <c r="B17" s="48" t="s">
        <v>20</v>
      </c>
      <c r="C17" s="49">
        <v>0.5</v>
      </c>
      <c r="D17" s="50">
        <v>0.56999999999999995</v>
      </c>
      <c r="E17" s="50">
        <v>0.57999999999999996</v>
      </c>
      <c r="F17" s="51" t="s">
        <v>11</v>
      </c>
      <c r="G17" s="83">
        <v>0.55000000000000004</v>
      </c>
      <c r="H17" s="235"/>
      <c r="I17" s="52">
        <v>165</v>
      </c>
    </row>
    <row r="18" spans="1:9" x14ac:dyDescent="0.25">
      <c r="A18" s="286"/>
      <c r="B18" s="48" t="s">
        <v>21</v>
      </c>
      <c r="C18" s="49">
        <v>0.52</v>
      </c>
      <c r="D18" s="50">
        <v>0.63</v>
      </c>
      <c r="E18" s="50">
        <v>0.6</v>
      </c>
      <c r="F18" s="51" t="s">
        <v>11</v>
      </c>
      <c r="G18" s="83">
        <v>0.59</v>
      </c>
      <c r="H18" s="235"/>
      <c r="I18" s="52">
        <v>119</v>
      </c>
    </row>
    <row r="19" spans="1:9" x14ac:dyDescent="0.25">
      <c r="A19" s="286"/>
      <c r="B19" s="48" t="s">
        <v>22</v>
      </c>
      <c r="C19" s="49">
        <v>0.5</v>
      </c>
      <c r="D19" s="50">
        <v>0.59</v>
      </c>
      <c r="E19" s="50">
        <v>0.59</v>
      </c>
      <c r="F19" s="51" t="s">
        <v>11</v>
      </c>
      <c r="G19" s="83">
        <v>0.56000000000000005</v>
      </c>
      <c r="H19" s="235"/>
      <c r="I19" s="52">
        <v>112</v>
      </c>
    </row>
    <row r="20" spans="1:9" ht="24" x14ac:dyDescent="0.25">
      <c r="A20" s="286"/>
      <c r="B20" s="48" t="s">
        <v>23</v>
      </c>
      <c r="C20" s="49">
        <v>0.5</v>
      </c>
      <c r="D20" s="50">
        <v>0.56999999999999995</v>
      </c>
      <c r="E20" s="50">
        <v>0.6</v>
      </c>
      <c r="F20" s="51" t="s">
        <v>11</v>
      </c>
      <c r="G20" s="83">
        <v>0.56000000000000005</v>
      </c>
      <c r="H20" s="235"/>
      <c r="I20" s="52">
        <v>63</v>
      </c>
    </row>
    <row r="21" spans="1:9" ht="15.75" thickBot="1" x14ac:dyDescent="0.3">
      <c r="A21" s="287"/>
      <c r="B21" s="53" t="s">
        <v>4</v>
      </c>
      <c r="C21" s="54">
        <v>0.49</v>
      </c>
      <c r="D21" s="55">
        <v>0.61</v>
      </c>
      <c r="E21" s="55">
        <v>0.59</v>
      </c>
      <c r="F21" s="56" t="s">
        <v>11</v>
      </c>
      <c r="G21" s="84">
        <v>0.56999999999999995</v>
      </c>
      <c r="H21" s="236"/>
      <c r="I21" s="57">
        <v>683</v>
      </c>
    </row>
    <row r="22" spans="1:9" ht="15.75" thickTop="1" x14ac:dyDescent="0.25">
      <c r="A22" s="58"/>
      <c r="B22" s="58"/>
      <c r="C22" s="59"/>
      <c r="D22" s="59"/>
      <c r="E22" s="59"/>
      <c r="F22" s="60"/>
      <c r="G22" s="86"/>
      <c r="H22" s="238"/>
      <c r="I22" s="61"/>
    </row>
    <row r="23" spans="1:9" ht="15.75" thickBot="1" x14ac:dyDescent="0.3">
      <c r="A23" s="41" t="s">
        <v>16</v>
      </c>
      <c r="B23" s="41"/>
      <c r="C23" s="42"/>
      <c r="D23" s="42"/>
      <c r="E23" s="42"/>
      <c r="F23" s="42"/>
      <c r="I23" s="42"/>
    </row>
    <row r="24" spans="1:9" ht="15.75" thickTop="1" x14ac:dyDescent="0.25">
      <c r="A24" s="285" t="s">
        <v>18</v>
      </c>
      <c r="B24" s="43" t="s">
        <v>19</v>
      </c>
      <c r="C24" s="44">
        <v>0.44</v>
      </c>
      <c r="D24" s="45">
        <v>0.63</v>
      </c>
      <c r="E24" s="45">
        <v>0.6</v>
      </c>
      <c r="F24" s="46" t="s">
        <v>11</v>
      </c>
      <c r="G24" s="82">
        <v>0.56000000000000005</v>
      </c>
      <c r="H24" s="234"/>
      <c r="I24" s="47">
        <v>204</v>
      </c>
    </row>
    <row r="25" spans="1:9" x14ac:dyDescent="0.25">
      <c r="A25" s="286"/>
      <c r="B25" s="48" t="s">
        <v>20</v>
      </c>
      <c r="C25" s="49">
        <v>0.41</v>
      </c>
      <c r="D25" s="50">
        <v>0.57999999999999996</v>
      </c>
      <c r="E25" s="50">
        <v>0.6</v>
      </c>
      <c r="F25" s="51" t="s">
        <v>11</v>
      </c>
      <c r="G25" s="83">
        <v>0.54</v>
      </c>
      <c r="H25" s="235"/>
      <c r="I25" s="52">
        <v>134</v>
      </c>
    </row>
    <row r="26" spans="1:9" x14ac:dyDescent="0.25">
      <c r="A26" s="286"/>
      <c r="B26" s="48" t="s">
        <v>21</v>
      </c>
      <c r="C26" s="49">
        <v>0.46</v>
      </c>
      <c r="D26" s="50">
        <v>0.54</v>
      </c>
      <c r="E26" s="50">
        <v>0.59</v>
      </c>
      <c r="F26" s="51" t="s">
        <v>11</v>
      </c>
      <c r="G26" s="83">
        <v>0.56000000000000005</v>
      </c>
      <c r="H26" s="235"/>
      <c r="I26" s="52">
        <v>96</v>
      </c>
    </row>
    <row r="27" spans="1:9" x14ac:dyDescent="0.25">
      <c r="A27" s="286"/>
      <c r="B27" s="48" t="s">
        <v>22</v>
      </c>
      <c r="C27" s="49">
        <v>0.35</v>
      </c>
      <c r="D27" s="50">
        <v>0.55000000000000004</v>
      </c>
      <c r="E27" s="50">
        <v>0.53</v>
      </c>
      <c r="F27" s="51" t="s">
        <v>11</v>
      </c>
      <c r="G27" s="83">
        <v>0.56999999999999995</v>
      </c>
      <c r="H27" s="235"/>
      <c r="I27" s="52">
        <v>66</v>
      </c>
    </row>
    <row r="28" spans="1:9" ht="24" x14ac:dyDescent="0.25">
      <c r="A28" s="286"/>
      <c r="B28" s="48" t="s">
        <v>23</v>
      </c>
      <c r="C28" s="49">
        <v>0.33</v>
      </c>
      <c r="D28" s="50">
        <v>0.48</v>
      </c>
      <c r="E28" s="50">
        <v>0.52</v>
      </c>
      <c r="F28" s="51" t="s">
        <v>11</v>
      </c>
      <c r="G28" s="83">
        <v>0.45</v>
      </c>
      <c r="H28" s="235"/>
      <c r="I28" s="52">
        <v>34</v>
      </c>
    </row>
    <row r="29" spans="1:9" ht="15.75" thickBot="1" x14ac:dyDescent="0.3">
      <c r="A29" s="287"/>
      <c r="B29" s="53" t="s">
        <v>4</v>
      </c>
      <c r="C29" s="54">
        <v>0.42</v>
      </c>
      <c r="D29" s="55">
        <v>0.56999999999999995</v>
      </c>
      <c r="E29" s="55">
        <v>0.57999999999999996</v>
      </c>
      <c r="F29" s="56" t="s">
        <v>11</v>
      </c>
      <c r="G29" s="84">
        <v>0.53</v>
      </c>
      <c r="H29" s="236"/>
      <c r="I29" s="57">
        <v>534</v>
      </c>
    </row>
    <row r="30" spans="1:9" ht="15.75" thickTop="1" x14ac:dyDescent="0.25">
      <c r="A30" s="9"/>
      <c r="B30" s="9"/>
    </row>
    <row r="31" spans="1:9" ht="17.25" x14ac:dyDescent="0.25">
      <c r="A31" s="88" t="s">
        <v>39</v>
      </c>
      <c r="B31" s="9"/>
    </row>
    <row r="32" spans="1:9" x14ac:dyDescent="0.25">
      <c r="A32" s="9"/>
      <c r="B32" s="9" t="s">
        <v>17</v>
      </c>
    </row>
    <row r="33" spans="1:9" ht="15.75" thickBot="1" x14ac:dyDescent="0.3"/>
    <row r="34" spans="1:9" ht="37.5" thickTop="1" x14ac:dyDescent="0.25">
      <c r="A34" s="270"/>
      <c r="B34" s="271"/>
      <c r="C34" s="1" t="s">
        <v>41</v>
      </c>
      <c r="D34" s="2" t="s">
        <v>7</v>
      </c>
      <c r="E34" s="2" t="s">
        <v>6</v>
      </c>
      <c r="F34" s="10" t="s">
        <v>9</v>
      </c>
      <c r="G34" s="179" t="s">
        <v>10</v>
      </c>
      <c r="H34" s="212" t="s">
        <v>61</v>
      </c>
      <c r="I34" s="265" t="s">
        <v>13</v>
      </c>
    </row>
    <row r="35" spans="1:9" ht="15.75" thickBot="1" x14ac:dyDescent="0.3">
      <c r="A35" s="272"/>
      <c r="B35" s="273"/>
      <c r="C35" s="3" t="s">
        <v>0</v>
      </c>
      <c r="D35" s="4" t="s">
        <v>0</v>
      </c>
      <c r="E35" s="11" t="s">
        <v>0</v>
      </c>
      <c r="F35" s="4" t="s">
        <v>0</v>
      </c>
      <c r="G35" s="81" t="s">
        <v>0</v>
      </c>
      <c r="H35" s="213" t="s">
        <v>0</v>
      </c>
      <c r="I35" s="266"/>
    </row>
    <row r="36" spans="1:9" ht="15.75" thickTop="1" x14ac:dyDescent="0.25">
      <c r="A36" s="267" t="s">
        <v>18</v>
      </c>
      <c r="B36" s="31" t="s">
        <v>19</v>
      </c>
      <c r="C36" s="138">
        <v>0.57380034445336725</v>
      </c>
      <c r="D36" s="139">
        <v>0.61948736620621137</v>
      </c>
      <c r="E36" s="139">
        <v>0.67057805966415052</v>
      </c>
      <c r="F36" s="139">
        <v>0.67112560978538249</v>
      </c>
      <c r="G36" s="180">
        <v>0.62840816434754865</v>
      </c>
      <c r="H36" s="239">
        <v>0.62128859010790927</v>
      </c>
      <c r="I36" s="24">
        <v>181.18634226640467</v>
      </c>
    </row>
    <row r="37" spans="1:9" x14ac:dyDescent="0.25">
      <c r="A37" s="268"/>
      <c r="B37" s="32" t="s">
        <v>20</v>
      </c>
      <c r="C37" s="140">
        <v>0.57993333290867233</v>
      </c>
      <c r="D37" s="141">
        <v>0.61548110422013635</v>
      </c>
      <c r="E37" s="141">
        <v>0.75751332001924732</v>
      </c>
      <c r="F37" s="141">
        <v>0.68020671994072024</v>
      </c>
      <c r="G37" s="181">
        <v>0.6551517477481188</v>
      </c>
      <c r="H37" s="240">
        <v>0.65097591904935193</v>
      </c>
      <c r="I37" s="25">
        <v>194.12056098724074</v>
      </c>
    </row>
    <row r="38" spans="1:9" x14ac:dyDescent="0.25">
      <c r="A38" s="268"/>
      <c r="B38" s="32" t="s">
        <v>21</v>
      </c>
      <c r="C38" s="140">
        <v>0.60388215897711806</v>
      </c>
      <c r="D38" s="141">
        <v>0.63051691634776219</v>
      </c>
      <c r="E38" s="141">
        <v>0.76587181610829846</v>
      </c>
      <c r="F38" s="141">
        <v>0.70489446040312209</v>
      </c>
      <c r="G38" s="181">
        <v>0.67220517760992604</v>
      </c>
      <c r="H38" s="240">
        <v>0.66675696381105964</v>
      </c>
      <c r="I38" s="25">
        <v>161.67839556249871</v>
      </c>
    </row>
    <row r="39" spans="1:9" x14ac:dyDescent="0.25">
      <c r="A39" s="268"/>
      <c r="B39" s="32" t="s">
        <v>22</v>
      </c>
      <c r="C39" s="140">
        <v>0.59884680911751242</v>
      </c>
      <c r="D39" s="141">
        <v>0.62583405660777713</v>
      </c>
      <c r="E39" s="141">
        <v>0.75916316775715187</v>
      </c>
      <c r="F39" s="141">
        <v>0.69615528140347727</v>
      </c>
      <c r="G39" s="181">
        <v>0.66626333548119421</v>
      </c>
      <c r="H39" s="240">
        <v>0.66128134449414699</v>
      </c>
      <c r="I39" s="25">
        <v>177.04356437439549</v>
      </c>
    </row>
    <row r="40" spans="1:9" ht="24" x14ac:dyDescent="0.25">
      <c r="A40" s="268"/>
      <c r="B40" s="32" t="s">
        <v>23</v>
      </c>
      <c r="C40" s="140">
        <v>0.57772514159782984</v>
      </c>
      <c r="D40" s="141">
        <v>0.60119957563378301</v>
      </c>
      <c r="E40" s="141">
        <v>0.73017883841343467</v>
      </c>
      <c r="F40" s="141">
        <v>0.67939003139042098</v>
      </c>
      <c r="G40" s="181">
        <v>0.64251387752578837</v>
      </c>
      <c r="H40" s="240">
        <v>0.63636785188168221</v>
      </c>
      <c r="I40" s="25">
        <v>285.97113680946393</v>
      </c>
    </row>
    <row r="41" spans="1:9" ht="15.75" thickBot="1" x14ac:dyDescent="0.3">
      <c r="A41" s="269"/>
      <c r="B41" s="33" t="s">
        <v>4</v>
      </c>
      <c r="C41" s="142">
        <v>0.58541115720091397</v>
      </c>
      <c r="D41" s="143">
        <v>0.6163867687836182</v>
      </c>
      <c r="E41" s="143">
        <v>0.73558844856380512</v>
      </c>
      <c r="F41" s="143">
        <v>0.6851428618908425</v>
      </c>
      <c r="G41" s="182">
        <v>0.65141651585535876</v>
      </c>
      <c r="H41" s="241">
        <v>0.64579545818277817</v>
      </c>
      <c r="I41" s="26">
        <v>1000.0000000000031</v>
      </c>
    </row>
    <row r="42" spans="1:9" ht="15.75" thickTop="1" x14ac:dyDescent="0.25"/>
    <row r="43" spans="1:9" s="69" customFormat="1" ht="17.25" x14ac:dyDescent="0.25">
      <c r="A43" s="106" t="s">
        <v>40</v>
      </c>
      <c r="B43" s="68"/>
      <c r="G43" s="80"/>
      <c r="H43" s="206"/>
    </row>
    <row r="44" spans="1:9" s="69" customFormat="1" x14ac:dyDescent="0.25">
      <c r="A44" s="68"/>
      <c r="B44" s="68" t="s">
        <v>31</v>
      </c>
      <c r="G44" s="80"/>
      <c r="H44" s="206"/>
    </row>
    <row r="45" spans="1:9" ht="15.75" thickBot="1" x14ac:dyDescent="0.3"/>
    <row r="46" spans="1:9" ht="37.5" thickTop="1" x14ac:dyDescent="0.25">
      <c r="A46" s="270"/>
      <c r="B46" s="271"/>
      <c r="C46" s="1" t="s">
        <v>41</v>
      </c>
      <c r="D46" s="2" t="s">
        <v>7</v>
      </c>
      <c r="E46" s="2" t="s">
        <v>6</v>
      </c>
      <c r="F46" s="10" t="s">
        <v>9</v>
      </c>
      <c r="G46" s="179" t="s">
        <v>10</v>
      </c>
      <c r="H46" s="212" t="s">
        <v>61</v>
      </c>
      <c r="I46" s="265" t="s">
        <v>13</v>
      </c>
    </row>
    <row r="47" spans="1:9" ht="15.75" thickBot="1" x14ac:dyDescent="0.3">
      <c r="A47" s="272"/>
      <c r="B47" s="273"/>
      <c r="C47" s="3" t="s">
        <v>0</v>
      </c>
      <c r="D47" s="4" t="s">
        <v>0</v>
      </c>
      <c r="E47" s="11" t="s">
        <v>0</v>
      </c>
      <c r="F47" s="4" t="s">
        <v>0</v>
      </c>
      <c r="G47" s="81" t="s">
        <v>0</v>
      </c>
      <c r="H47" s="213" t="s">
        <v>0</v>
      </c>
      <c r="I47" s="266"/>
    </row>
    <row r="48" spans="1:9" ht="15.75" thickTop="1" x14ac:dyDescent="0.25">
      <c r="A48" s="267" t="s">
        <v>18</v>
      </c>
      <c r="B48" s="31" t="s">
        <v>19</v>
      </c>
      <c r="C48" s="122">
        <v>0.58140288446427946</v>
      </c>
      <c r="D48" s="123">
        <v>0.66666313206073546</v>
      </c>
      <c r="E48" s="123">
        <v>0.69484664862644507</v>
      </c>
      <c r="F48" s="123">
        <v>0.69498547642810249</v>
      </c>
      <c r="G48" s="183">
        <v>0.6544015438187174</v>
      </c>
      <c r="H48" s="239">
        <v>0.64763755505048659</v>
      </c>
      <c r="I48" s="24">
        <v>282.72444494600001</v>
      </c>
    </row>
    <row r="49" spans="1:9" x14ac:dyDescent="0.25">
      <c r="A49" s="268"/>
      <c r="B49" s="32" t="s">
        <v>20</v>
      </c>
      <c r="C49" s="124">
        <v>0.58392924748742858</v>
      </c>
      <c r="D49" s="125">
        <v>0.64301959326923708</v>
      </c>
      <c r="E49" s="125">
        <v>0.74889512608996633</v>
      </c>
      <c r="F49" s="125">
        <v>0.725198954608403</v>
      </c>
      <c r="G49" s="184">
        <v>0.66812669832880967</v>
      </c>
      <c r="H49" s="240">
        <v>0.65861465561554411</v>
      </c>
      <c r="I49" s="25">
        <v>284.22850394800008</v>
      </c>
    </row>
    <row r="50" spans="1:9" x14ac:dyDescent="0.25">
      <c r="A50" s="268"/>
      <c r="B50" s="32" t="s">
        <v>21</v>
      </c>
      <c r="C50" s="124">
        <v>0.59988855208885705</v>
      </c>
      <c r="D50" s="125">
        <v>0.63051811138560843</v>
      </c>
      <c r="E50" s="125">
        <v>0.746791087582515</v>
      </c>
      <c r="F50" s="125">
        <v>0.75134695944014829</v>
      </c>
      <c r="G50" s="184">
        <v>0.67224892307915896</v>
      </c>
      <c r="H50" s="240">
        <v>0.65906591701899386</v>
      </c>
      <c r="I50" s="25">
        <v>226.34312455600005</v>
      </c>
    </row>
    <row r="51" spans="1:9" x14ac:dyDescent="0.25">
      <c r="A51" s="268"/>
      <c r="B51" s="32" t="s">
        <v>22</v>
      </c>
      <c r="C51" s="124">
        <v>0.5936340927551782</v>
      </c>
      <c r="D51" s="125">
        <v>0.62115671471132183</v>
      </c>
      <c r="E51" s="125">
        <v>0.74843802965445494</v>
      </c>
      <c r="F51" s="125">
        <v>0.70715099740222342</v>
      </c>
      <c r="G51" s="184">
        <v>0.66194409594916215</v>
      </c>
      <c r="H51" s="240">
        <v>0.65440961237365169</v>
      </c>
      <c r="I51" s="25">
        <v>227.90814937600007</v>
      </c>
    </row>
    <row r="52" spans="1:9" ht="24" x14ac:dyDescent="0.25">
      <c r="A52" s="268"/>
      <c r="B52" s="32" t="s">
        <v>23</v>
      </c>
      <c r="C52" s="124">
        <v>0.61211479893542176</v>
      </c>
      <c r="D52" s="125">
        <v>0.65599925340918319</v>
      </c>
      <c r="E52" s="125">
        <v>0.80237051723953012</v>
      </c>
      <c r="F52" s="125">
        <v>0.8281464944545277</v>
      </c>
      <c r="G52" s="184">
        <v>0.70987366194611456</v>
      </c>
      <c r="H52" s="240">
        <v>0.69016152319471169</v>
      </c>
      <c r="I52" s="25">
        <v>195.35241804800009</v>
      </c>
    </row>
    <row r="53" spans="1:9" ht="15.75" thickBot="1" x14ac:dyDescent="0.3">
      <c r="A53" s="269"/>
      <c r="B53" s="33" t="s">
        <v>4</v>
      </c>
      <c r="C53" s="126">
        <v>0.59265546941860403</v>
      </c>
      <c r="D53" s="127">
        <v>0.64417684453446977</v>
      </c>
      <c r="E53" s="127">
        <v>0.74444429388482058</v>
      </c>
      <c r="F53" s="127">
        <v>0.73619236513358577</v>
      </c>
      <c r="G53" s="185">
        <v>0.67124936868705309</v>
      </c>
      <c r="H53" s="241">
        <v>0.66042553594596409</v>
      </c>
      <c r="I53" s="26">
        <v>1216.5566408740081</v>
      </c>
    </row>
    <row r="54" spans="1:9" ht="15.75" thickTop="1" x14ac:dyDescent="0.25"/>
    <row r="55" spans="1:9" x14ac:dyDescent="0.25">
      <c r="A55" s="8" t="s">
        <v>36</v>
      </c>
    </row>
    <row r="56" spans="1:9" x14ac:dyDescent="0.25">
      <c r="A56" t="s">
        <v>49</v>
      </c>
    </row>
    <row r="57" spans="1:9" ht="17.25" x14ac:dyDescent="0.25">
      <c r="A57" t="s">
        <v>37</v>
      </c>
    </row>
    <row r="58" spans="1:9" ht="17.25" x14ac:dyDescent="0.25">
      <c r="A58" t="s">
        <v>71</v>
      </c>
    </row>
    <row r="59" spans="1:9" ht="17.25" x14ac:dyDescent="0.25">
      <c r="A59" t="s">
        <v>72</v>
      </c>
    </row>
  </sheetData>
  <mergeCells count="11">
    <mergeCell ref="A4:B5"/>
    <mergeCell ref="A6:A11"/>
    <mergeCell ref="I4:I5"/>
    <mergeCell ref="I34:I35"/>
    <mergeCell ref="A16:A21"/>
    <mergeCell ref="A24:A29"/>
    <mergeCell ref="A46:B47"/>
    <mergeCell ref="I46:I47"/>
    <mergeCell ref="A48:A53"/>
    <mergeCell ref="A34:B35"/>
    <mergeCell ref="A36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K3" sqref="K3"/>
    </sheetView>
  </sheetViews>
  <sheetFormatPr defaultRowHeight="15" x14ac:dyDescent="0.25"/>
  <cols>
    <col min="1" max="1" width="12.85546875" customWidth="1"/>
    <col min="2" max="2" width="17.5703125" customWidth="1"/>
    <col min="3" max="3" width="16.28515625" style="87" bestFit="1" customWidth="1"/>
    <col min="4" max="4" width="17.85546875" style="131" bestFit="1" customWidth="1"/>
    <col min="5" max="6" width="18.28515625" style="69" customWidth="1"/>
    <col min="7" max="7" width="18" style="42" bestFit="1" customWidth="1"/>
    <col min="8" max="8" width="18" style="206" customWidth="1"/>
    <col min="9" max="9" width="10" customWidth="1"/>
  </cols>
  <sheetData>
    <row r="1" spans="1:11" ht="17.25" x14ac:dyDescent="0.25">
      <c r="A1" s="157" t="s">
        <v>47</v>
      </c>
      <c r="B1" s="9"/>
    </row>
    <row r="2" spans="1:11" x14ac:dyDescent="0.25">
      <c r="A2" s="9"/>
      <c r="B2" s="9" t="s">
        <v>34</v>
      </c>
    </row>
    <row r="3" spans="1:11" ht="15.75" thickBot="1" x14ac:dyDescent="0.3"/>
    <row r="4" spans="1:11" ht="31.5" customHeight="1" thickTop="1" x14ac:dyDescent="0.25">
      <c r="A4" s="277"/>
      <c r="B4" s="278"/>
      <c r="C4" s="1" t="s">
        <v>41</v>
      </c>
      <c r="D4" s="2" t="s">
        <v>7</v>
      </c>
      <c r="E4" s="2" t="s">
        <v>6</v>
      </c>
      <c r="F4" s="10" t="s">
        <v>9</v>
      </c>
      <c r="G4" s="168" t="s">
        <v>10</v>
      </c>
      <c r="H4" s="212" t="s">
        <v>61</v>
      </c>
      <c r="I4" s="265" t="s">
        <v>13</v>
      </c>
      <c r="J4" s="70"/>
    </row>
    <row r="5" spans="1:11" ht="15.75" thickBot="1" x14ac:dyDescent="0.3">
      <c r="A5" s="279"/>
      <c r="B5" s="280"/>
      <c r="C5" s="3" t="s">
        <v>0</v>
      </c>
      <c r="D5" s="4" t="s">
        <v>0</v>
      </c>
      <c r="E5" s="11" t="s">
        <v>0</v>
      </c>
      <c r="F5" s="4" t="s">
        <v>0</v>
      </c>
      <c r="G5" s="72" t="s">
        <v>0</v>
      </c>
      <c r="H5" s="213" t="s">
        <v>0</v>
      </c>
      <c r="I5" s="266"/>
      <c r="J5" s="70"/>
    </row>
    <row r="6" spans="1:11" s="175" customFormat="1" ht="15.75" thickTop="1" x14ac:dyDescent="0.25">
      <c r="A6" s="288" t="s">
        <v>44</v>
      </c>
      <c r="B6" s="178" t="s">
        <v>52</v>
      </c>
      <c r="C6" s="134">
        <v>0</v>
      </c>
      <c r="D6" s="135">
        <v>0</v>
      </c>
      <c r="E6" s="135">
        <v>0</v>
      </c>
      <c r="F6" s="135">
        <v>0</v>
      </c>
      <c r="G6" s="190">
        <v>0</v>
      </c>
      <c r="H6" s="256">
        <v>0</v>
      </c>
      <c r="I6" s="161">
        <v>0</v>
      </c>
      <c r="J6" s="192"/>
    </row>
    <row r="7" spans="1:11" ht="24.75" customHeight="1" x14ac:dyDescent="0.25">
      <c r="A7" s="289"/>
      <c r="B7" s="193" t="s">
        <v>45</v>
      </c>
      <c r="C7" s="134">
        <v>0.5437622741188568</v>
      </c>
      <c r="D7" s="135">
        <v>0.47976868652511745</v>
      </c>
      <c r="E7" s="135">
        <v>0.50761446557577239</v>
      </c>
      <c r="F7" s="135">
        <v>0.53631722588414132</v>
      </c>
      <c r="G7" s="190">
        <v>0.51408686833194772</v>
      </c>
      <c r="H7" s="254">
        <v>0.51038180873991545</v>
      </c>
      <c r="I7" s="161">
        <v>27.078502220153769</v>
      </c>
      <c r="J7" s="70"/>
    </row>
    <row r="8" spans="1:11" x14ac:dyDescent="0.25">
      <c r="A8" s="289"/>
      <c r="B8" s="194" t="s">
        <v>53</v>
      </c>
      <c r="C8" s="134">
        <v>0.5548770847058635</v>
      </c>
      <c r="D8" s="135">
        <v>0.58158236687854981</v>
      </c>
      <c r="E8" s="135">
        <v>0.6030259804296455</v>
      </c>
      <c r="F8" s="135">
        <v>0.58100286209688812</v>
      </c>
      <c r="G8" s="190">
        <v>0.57999624658928661</v>
      </c>
      <c r="H8" s="254">
        <v>0.57982847733802001</v>
      </c>
      <c r="I8" s="161">
        <v>256.56895621143559</v>
      </c>
      <c r="J8" s="70"/>
    </row>
    <row r="9" spans="1:11" ht="24" x14ac:dyDescent="0.25">
      <c r="A9" s="289"/>
      <c r="B9" s="195" t="s">
        <v>54</v>
      </c>
      <c r="C9" s="134">
        <v>0.58464275508678154</v>
      </c>
      <c r="D9" s="135">
        <v>0.62303063183095808</v>
      </c>
      <c r="E9" s="135">
        <v>0.77581276048466141</v>
      </c>
      <c r="F9" s="135">
        <v>0.69990035163374997</v>
      </c>
      <c r="G9" s="190">
        <v>0.66669609234836491</v>
      </c>
      <c r="H9" s="254">
        <v>0.66116204913413412</v>
      </c>
      <c r="I9" s="161">
        <v>223.05871672203392</v>
      </c>
      <c r="J9" s="70"/>
    </row>
    <row r="10" spans="1:11" ht="48" x14ac:dyDescent="0.25">
      <c r="A10" s="289"/>
      <c r="B10" s="196" t="s">
        <v>55</v>
      </c>
      <c r="C10" s="134">
        <v>0.58234032858567808</v>
      </c>
      <c r="D10" s="135">
        <v>0.61782058597953005</v>
      </c>
      <c r="E10" s="135">
        <v>0.77518797266211492</v>
      </c>
      <c r="F10" s="135">
        <v>0.72341301894627008</v>
      </c>
      <c r="G10" s="190">
        <v>0.66773011334298804</v>
      </c>
      <c r="H10" s="254">
        <v>0.65844962907577431</v>
      </c>
      <c r="I10" s="161">
        <v>255.90833123706471</v>
      </c>
      <c r="J10" s="70"/>
    </row>
    <row r="11" spans="1:11" ht="36" x14ac:dyDescent="0.25">
      <c r="A11" s="289"/>
      <c r="B11" s="197" t="s">
        <v>56</v>
      </c>
      <c r="C11" s="134">
        <v>0.62261576214875258</v>
      </c>
      <c r="D11" s="135">
        <v>0.60380698169532543</v>
      </c>
      <c r="E11" s="135">
        <v>0.83416909502843839</v>
      </c>
      <c r="F11" s="135">
        <v>0.7516893588307787</v>
      </c>
      <c r="G11" s="190">
        <v>0.69612471951082977</v>
      </c>
      <c r="H11" s="254">
        <v>0.68686394629083869</v>
      </c>
      <c r="I11" s="161">
        <v>59.416883238942233</v>
      </c>
      <c r="J11" s="70"/>
    </row>
    <row r="12" spans="1:11" ht="24.75" customHeight="1" x14ac:dyDescent="0.25">
      <c r="A12" s="289"/>
      <c r="B12" s="198" t="s">
        <v>58</v>
      </c>
      <c r="C12" s="134">
        <v>0.62872526868220013</v>
      </c>
      <c r="D12" s="135">
        <v>0.68116053140041066</v>
      </c>
      <c r="E12" s="135">
        <v>0.82111488924518761</v>
      </c>
      <c r="F12" s="135">
        <v>0.76217690818990258</v>
      </c>
      <c r="G12" s="190">
        <v>0.71773975526364286</v>
      </c>
      <c r="H12" s="254">
        <v>0.71033356310926632</v>
      </c>
      <c r="I12" s="161">
        <v>177.9686103703732</v>
      </c>
      <c r="J12" s="70"/>
    </row>
    <row r="13" spans="1:11" ht="24.75" customHeight="1" x14ac:dyDescent="0.25">
      <c r="A13" s="289"/>
      <c r="B13" s="128" t="s">
        <v>57</v>
      </c>
      <c r="C13" s="134">
        <v>0</v>
      </c>
      <c r="D13" s="135">
        <v>0</v>
      </c>
      <c r="E13" s="135">
        <v>0</v>
      </c>
      <c r="F13" s="135">
        <v>0</v>
      </c>
      <c r="G13" s="190">
        <v>0</v>
      </c>
      <c r="H13" s="254">
        <v>0</v>
      </c>
      <c r="I13" s="161">
        <v>0</v>
      </c>
      <c r="J13" s="70"/>
      <c r="K13" s="199"/>
    </row>
    <row r="14" spans="1:11" ht="15.75" thickBot="1" x14ac:dyDescent="0.3">
      <c r="A14" s="290"/>
      <c r="B14" s="129" t="s">
        <v>4</v>
      </c>
      <c r="C14" s="136">
        <v>0.58541115720091397</v>
      </c>
      <c r="D14" s="137">
        <v>0.6163867687836182</v>
      </c>
      <c r="E14" s="137">
        <v>0.73558844856380512</v>
      </c>
      <c r="F14" s="137">
        <v>0.6851428618908425</v>
      </c>
      <c r="G14" s="191">
        <v>0.65141651585535876</v>
      </c>
      <c r="H14" s="255">
        <v>0.64579545818277817</v>
      </c>
      <c r="I14" s="162">
        <v>1000.0000000000031</v>
      </c>
      <c r="J14" s="70"/>
    </row>
    <row r="15" spans="1:11" ht="15.75" thickTop="1" x14ac:dyDescent="0.25"/>
    <row r="16" spans="1:11" s="69" customFormat="1" ht="17.25" x14ac:dyDescent="0.25">
      <c r="A16" s="106" t="s">
        <v>40</v>
      </c>
      <c r="B16" s="68"/>
      <c r="C16" s="131"/>
      <c r="D16" s="131"/>
      <c r="G16" s="42"/>
      <c r="H16" s="206"/>
    </row>
    <row r="17" spans="1:12" s="69" customFormat="1" x14ac:dyDescent="0.25">
      <c r="A17" s="68"/>
      <c r="B17" s="68" t="s">
        <v>35</v>
      </c>
      <c r="C17" s="131"/>
      <c r="D17" s="131"/>
      <c r="G17" s="42"/>
      <c r="H17" s="206"/>
    </row>
    <row r="18" spans="1:12" ht="15.75" thickBot="1" x14ac:dyDescent="0.3"/>
    <row r="19" spans="1:12" ht="37.5" customHeight="1" thickTop="1" x14ac:dyDescent="0.25">
      <c r="A19" s="164"/>
      <c r="B19" s="165"/>
      <c r="C19" s="1" t="s">
        <v>41</v>
      </c>
      <c r="D19" s="2" t="s">
        <v>7</v>
      </c>
      <c r="E19" s="2" t="s">
        <v>6</v>
      </c>
      <c r="F19" s="10" t="s">
        <v>9</v>
      </c>
      <c r="G19" s="168" t="s">
        <v>10</v>
      </c>
      <c r="H19" s="212" t="s">
        <v>61</v>
      </c>
      <c r="I19" s="265" t="s">
        <v>13</v>
      </c>
      <c r="K19" s="71"/>
    </row>
    <row r="20" spans="1:12" ht="15.75" thickBot="1" x14ac:dyDescent="0.3">
      <c r="A20" s="166"/>
      <c r="B20" s="167"/>
      <c r="C20" s="3" t="s">
        <v>0</v>
      </c>
      <c r="D20" s="4" t="s">
        <v>0</v>
      </c>
      <c r="E20" s="11" t="s">
        <v>0</v>
      </c>
      <c r="F20" s="4" t="s">
        <v>0</v>
      </c>
      <c r="G20" s="72" t="s">
        <v>0</v>
      </c>
      <c r="H20" s="213" t="s">
        <v>0</v>
      </c>
      <c r="I20" s="266"/>
      <c r="J20" s="71"/>
    </row>
    <row r="21" spans="1:12" ht="24.75" thickTop="1" x14ac:dyDescent="0.25">
      <c r="A21" s="201" t="s">
        <v>46</v>
      </c>
      <c r="B21" s="163" t="s">
        <v>52</v>
      </c>
      <c r="C21" s="132">
        <v>0</v>
      </c>
      <c r="D21" s="133">
        <v>0</v>
      </c>
      <c r="E21" s="133">
        <v>0</v>
      </c>
      <c r="F21" s="133">
        <v>0</v>
      </c>
      <c r="G21" s="189">
        <v>0</v>
      </c>
      <c r="H21" s="256">
        <v>0</v>
      </c>
      <c r="I21" s="160">
        <v>0</v>
      </c>
      <c r="J21" s="71"/>
    </row>
    <row r="22" spans="1:12" ht="24.75" customHeight="1" x14ac:dyDescent="0.25">
      <c r="A22" s="204"/>
      <c r="B22" s="193" t="s">
        <v>45</v>
      </c>
      <c r="C22" s="134">
        <v>0.58333333333333337</v>
      </c>
      <c r="D22" s="135">
        <v>0.66666666666666663</v>
      </c>
      <c r="E22" s="135">
        <v>0.91666666666666674</v>
      </c>
      <c r="F22" s="135">
        <v>1</v>
      </c>
      <c r="G22" s="190">
        <v>0.76190476190476186</v>
      </c>
      <c r="H22" s="254">
        <v>0.72222222222222232</v>
      </c>
      <c r="I22" s="161">
        <v>1.7216421260000001</v>
      </c>
      <c r="J22" s="71"/>
    </row>
    <row r="23" spans="1:12" x14ac:dyDescent="0.25">
      <c r="A23" s="202"/>
      <c r="B23" s="194" t="s">
        <v>53</v>
      </c>
      <c r="C23" s="134">
        <v>0.54508953646230363</v>
      </c>
      <c r="D23" s="135">
        <v>0.59923806682459002</v>
      </c>
      <c r="E23" s="135">
        <v>0.61591651071252329</v>
      </c>
      <c r="F23" s="135">
        <v>0.6379141411120729</v>
      </c>
      <c r="G23" s="190">
        <v>0.59405748130155833</v>
      </c>
      <c r="H23" s="254">
        <v>0.58674803799980568</v>
      </c>
      <c r="I23" s="161">
        <v>99.796573970000125</v>
      </c>
      <c r="J23" s="71"/>
    </row>
    <row r="24" spans="1:12" ht="24" x14ac:dyDescent="0.25">
      <c r="A24" s="202"/>
      <c r="B24" s="195" t="s">
        <v>54</v>
      </c>
      <c r="C24" s="134">
        <v>0.57411375503875572</v>
      </c>
      <c r="D24" s="135">
        <v>0.62956159801815725</v>
      </c>
      <c r="E24" s="135">
        <v>0.71474375026936576</v>
      </c>
      <c r="F24" s="135">
        <v>0.72266118122705991</v>
      </c>
      <c r="G24" s="190">
        <v>0.65135705541137379</v>
      </c>
      <c r="H24" s="254">
        <v>0.63947303444209302</v>
      </c>
      <c r="I24" s="161">
        <v>310.19183618900018</v>
      </c>
      <c r="J24" s="71"/>
    </row>
    <row r="25" spans="1:12" ht="48" x14ac:dyDescent="0.25">
      <c r="A25" s="202"/>
      <c r="B25" s="196" t="s">
        <v>55</v>
      </c>
      <c r="C25" s="134">
        <v>0.58571606325603154</v>
      </c>
      <c r="D25" s="135">
        <v>0.64014484641251268</v>
      </c>
      <c r="E25" s="135">
        <v>0.76527972571207015</v>
      </c>
      <c r="F25" s="135">
        <v>0.74191265385824401</v>
      </c>
      <c r="G25" s="190">
        <v>0.67488484637421031</v>
      </c>
      <c r="H25" s="254">
        <v>0.66371354512687142</v>
      </c>
      <c r="I25" s="161">
        <v>502.6484856400001</v>
      </c>
      <c r="J25" s="71"/>
    </row>
    <row r="26" spans="1:12" ht="36" x14ac:dyDescent="0.25">
      <c r="A26" s="202"/>
      <c r="B26" s="197" t="s">
        <v>56</v>
      </c>
      <c r="C26" s="134">
        <v>0.6395883475526275</v>
      </c>
      <c r="D26" s="135">
        <v>0.6344136701254145</v>
      </c>
      <c r="E26" s="135">
        <v>0.76365469368012406</v>
      </c>
      <c r="F26" s="135">
        <v>0.72385083038552966</v>
      </c>
      <c r="G26" s="190">
        <v>0.68559489330026591</v>
      </c>
      <c r="H26" s="254">
        <v>0.67921890378605521</v>
      </c>
      <c r="I26" s="161">
        <v>100.04284684700005</v>
      </c>
      <c r="J26" s="71"/>
    </row>
    <row r="27" spans="1:12" ht="24" x14ac:dyDescent="0.25">
      <c r="A27" s="202"/>
      <c r="B27" s="205" t="s">
        <v>58</v>
      </c>
      <c r="C27" s="134">
        <v>0.63869552000923335</v>
      </c>
      <c r="D27" s="135">
        <v>0.70345287091742903</v>
      </c>
      <c r="E27" s="135">
        <v>0.79068712787520412</v>
      </c>
      <c r="F27" s="135">
        <v>0.79510895495209022</v>
      </c>
      <c r="G27" s="190">
        <v>0.72296857036511752</v>
      </c>
      <c r="H27" s="254">
        <v>0.71094517293395543</v>
      </c>
      <c r="I27" s="161">
        <v>202.15525610200007</v>
      </c>
      <c r="J27" s="71"/>
    </row>
    <row r="28" spans="1:12" ht="24" x14ac:dyDescent="0.25">
      <c r="A28" s="202"/>
      <c r="B28" s="128" t="s">
        <v>57</v>
      </c>
      <c r="C28" s="134">
        <v>0</v>
      </c>
      <c r="D28" s="135">
        <v>0</v>
      </c>
      <c r="E28" s="135">
        <v>0</v>
      </c>
      <c r="F28" s="135">
        <v>0</v>
      </c>
      <c r="G28" s="190">
        <v>0</v>
      </c>
      <c r="H28" s="254">
        <v>0</v>
      </c>
      <c r="I28" s="161">
        <v>0</v>
      </c>
      <c r="J28" s="71"/>
      <c r="L28" s="199"/>
    </row>
    <row r="29" spans="1:12" ht="15.75" thickBot="1" x14ac:dyDescent="0.3">
      <c r="A29" s="203"/>
      <c r="B29" s="130" t="s">
        <v>4</v>
      </c>
      <c r="C29" s="136">
        <v>0.59265546941860403</v>
      </c>
      <c r="D29" s="137">
        <v>0.64417684453446977</v>
      </c>
      <c r="E29" s="137">
        <v>0.74444429388482058</v>
      </c>
      <c r="F29" s="137">
        <v>0.73619236513358577</v>
      </c>
      <c r="G29" s="191">
        <v>0.67124936868705309</v>
      </c>
      <c r="H29" s="255">
        <v>0.66042553594596409</v>
      </c>
      <c r="I29" s="162">
        <v>1216.5566408740081</v>
      </c>
      <c r="J29" s="71"/>
    </row>
    <row r="30" spans="1:12" ht="15.75" thickTop="1" x14ac:dyDescent="0.25"/>
    <row r="31" spans="1:12" x14ac:dyDescent="0.25">
      <c r="A31" s="8" t="s">
        <v>36</v>
      </c>
    </row>
    <row r="32" spans="1:12" x14ac:dyDescent="0.25">
      <c r="A32" t="s">
        <v>49</v>
      </c>
    </row>
    <row r="33" spans="1:6" ht="17.25" x14ac:dyDescent="0.25">
      <c r="A33" t="s">
        <v>37</v>
      </c>
    </row>
    <row r="34" spans="1:6" ht="17.25" x14ac:dyDescent="0.25">
      <c r="A34" t="s">
        <v>71</v>
      </c>
    </row>
    <row r="35" spans="1:6" ht="17.25" x14ac:dyDescent="0.25">
      <c r="A35" t="s">
        <v>72</v>
      </c>
    </row>
    <row r="37" spans="1:6" x14ac:dyDescent="0.25">
      <c r="A37" s="200" t="s">
        <v>59</v>
      </c>
    </row>
    <row r="38" spans="1:6" x14ac:dyDescent="0.25">
      <c r="A38" s="200" t="s">
        <v>60</v>
      </c>
    </row>
    <row r="40" spans="1:6" x14ac:dyDescent="0.25">
      <c r="C40" s="244" t="s">
        <v>52</v>
      </c>
      <c r="D40" s="245"/>
      <c r="E40" s="249"/>
      <c r="F40" s="251">
        <v>0</v>
      </c>
    </row>
    <row r="41" spans="1:6" ht="24" x14ac:dyDescent="0.25">
      <c r="C41" s="244" t="s">
        <v>45</v>
      </c>
      <c r="D41" s="245">
        <v>0.51038180873991545</v>
      </c>
      <c r="E41" s="249">
        <v>27.078502220153769</v>
      </c>
      <c r="F41" s="252">
        <f>D41</f>
        <v>0.51038180873991545</v>
      </c>
    </row>
    <row r="42" spans="1:6" ht="84" x14ac:dyDescent="0.25">
      <c r="C42" s="244" t="s">
        <v>64</v>
      </c>
      <c r="D42" s="245">
        <v>0.57982847733802001</v>
      </c>
      <c r="E42" s="249">
        <v>256.56895621143559</v>
      </c>
      <c r="F42" s="252">
        <f>D42</f>
        <v>0.57982847733802001</v>
      </c>
    </row>
    <row r="43" spans="1:6" ht="84" x14ac:dyDescent="0.25">
      <c r="C43" s="244" t="s">
        <v>65</v>
      </c>
      <c r="D43" s="245">
        <v>0.66116204913413412</v>
      </c>
      <c r="E43" s="249">
        <v>223.05871672203392</v>
      </c>
      <c r="F43" s="252">
        <f>D43</f>
        <v>0.66116204913413412</v>
      </c>
    </row>
    <row r="44" spans="1:6" ht="60" x14ac:dyDescent="0.25">
      <c r="C44" s="244" t="s">
        <v>66</v>
      </c>
      <c r="D44" s="245">
        <v>0.67235292442049255</v>
      </c>
      <c r="E44" s="249">
        <v>125.08562258842829</v>
      </c>
      <c r="F44" s="252">
        <f>(D44*E44+D45*E45)/(E44+E45)</f>
        <v>0.65844962907577431</v>
      </c>
    </row>
    <row r="45" spans="1:6" ht="60" x14ac:dyDescent="0.25">
      <c r="C45" s="244" t="s">
        <v>67</v>
      </c>
      <c r="D45" s="245">
        <v>0.6451560474629997</v>
      </c>
      <c r="E45" s="249">
        <v>130.82270864863642</v>
      </c>
      <c r="F45" s="253"/>
    </row>
    <row r="46" spans="1:6" ht="72" x14ac:dyDescent="0.25">
      <c r="C46" s="244" t="s">
        <v>68</v>
      </c>
      <c r="D46" s="245">
        <v>0.68686394629083869</v>
      </c>
      <c r="E46" s="249">
        <v>59.416883238942233</v>
      </c>
      <c r="F46" s="252">
        <f>D46</f>
        <v>0.68686394629083869</v>
      </c>
    </row>
    <row r="47" spans="1:6" ht="24" x14ac:dyDescent="0.25">
      <c r="C47" s="244" t="s">
        <v>69</v>
      </c>
      <c r="D47" s="245">
        <v>0.70934352338604556</v>
      </c>
      <c r="E47" s="249">
        <v>130.72091547579691</v>
      </c>
      <c r="F47" s="252">
        <f>(D47*E47+D48*E48)/(E47+E48)</f>
        <v>0.71033356310926632</v>
      </c>
    </row>
    <row r="48" spans="1:6" x14ac:dyDescent="0.25">
      <c r="C48" s="244" t="s">
        <v>70</v>
      </c>
      <c r="D48" s="245">
        <v>0.71307272105687802</v>
      </c>
      <c r="E48" s="249">
        <v>47.247694894576291</v>
      </c>
      <c r="F48" s="251">
        <v>0</v>
      </c>
    </row>
    <row r="49" spans="3:6" ht="15.75" thickBot="1" x14ac:dyDescent="0.3">
      <c r="C49" s="246" t="s">
        <v>4</v>
      </c>
      <c r="D49" s="247">
        <v>0.64579545818277817</v>
      </c>
      <c r="E49" s="250">
        <v>1000.0000000000034</v>
      </c>
      <c r="F49" s="252">
        <f>D49</f>
        <v>0.64579545818277817</v>
      </c>
    </row>
    <row r="50" spans="3:6" s="206" customFormat="1" ht="15.75" thickTop="1" x14ac:dyDescent="0.25">
      <c r="C50" s="257"/>
      <c r="D50" s="257"/>
    </row>
    <row r="51" spans="3:6" ht="15.75" thickBot="1" x14ac:dyDescent="0.3">
      <c r="C51" s="244" t="s">
        <v>52</v>
      </c>
      <c r="D51" s="245"/>
      <c r="E51" s="249"/>
      <c r="F51" s="251">
        <v>0</v>
      </c>
    </row>
    <row r="52" spans="3:6" ht="24.75" thickTop="1" x14ac:dyDescent="0.25">
      <c r="C52" s="244" t="s">
        <v>45</v>
      </c>
      <c r="D52" s="243">
        <v>0.72222222222222232</v>
      </c>
      <c r="E52" s="248">
        <v>1.7216421260000001</v>
      </c>
      <c r="F52" s="252">
        <f>D52</f>
        <v>0.72222222222222232</v>
      </c>
    </row>
    <row r="53" spans="3:6" ht="84" x14ac:dyDescent="0.25">
      <c r="C53" s="244" t="s">
        <v>64</v>
      </c>
      <c r="D53" s="245">
        <v>0.58674803799980568</v>
      </c>
      <c r="E53" s="249">
        <v>99.796573970000125</v>
      </c>
      <c r="F53" s="252">
        <f>D53</f>
        <v>0.58674803799980568</v>
      </c>
    </row>
    <row r="54" spans="3:6" ht="84" x14ac:dyDescent="0.25">
      <c r="C54" s="244" t="s">
        <v>65</v>
      </c>
      <c r="D54" s="245">
        <v>0.63947303444209302</v>
      </c>
      <c r="E54" s="249">
        <v>310.19183618900018</v>
      </c>
      <c r="F54" s="252">
        <f>D54</f>
        <v>0.63947303444209302</v>
      </c>
    </row>
    <row r="55" spans="3:6" ht="60" x14ac:dyDescent="0.25">
      <c r="C55" s="244" t="s">
        <v>66</v>
      </c>
      <c r="D55" s="245">
        <v>0.67104342032915631</v>
      </c>
      <c r="E55" s="249">
        <v>242.98205057600001</v>
      </c>
      <c r="F55" s="252">
        <f>(D55*E55+D56*E56)/(E55+E56)</f>
        <v>0.66371354512687142</v>
      </c>
    </row>
    <row r="56" spans="3:6" ht="60" x14ac:dyDescent="0.25">
      <c r="C56" s="244" t="s">
        <v>67</v>
      </c>
      <c r="D56" s="245">
        <v>0.65685463744140804</v>
      </c>
      <c r="E56" s="249">
        <v>259.6664350640001</v>
      </c>
      <c r="F56" s="253"/>
    </row>
    <row r="57" spans="3:6" ht="72" x14ac:dyDescent="0.25">
      <c r="C57" s="244" t="s">
        <v>68</v>
      </c>
      <c r="D57" s="245">
        <v>0.67921890378605521</v>
      </c>
      <c r="E57" s="249">
        <v>100.04284684700005</v>
      </c>
      <c r="F57" s="252">
        <f>D57</f>
        <v>0.67921890378605521</v>
      </c>
    </row>
    <row r="58" spans="3:6" ht="24" x14ac:dyDescent="0.25">
      <c r="C58" s="244" t="s">
        <v>69</v>
      </c>
      <c r="D58" s="245">
        <v>0.71716338825735493</v>
      </c>
      <c r="E58" s="249">
        <v>137.95480752900002</v>
      </c>
      <c r="F58" s="252">
        <f>(D58*E58+D59*E59)/(E58+E59)</f>
        <v>0.71094517293395543</v>
      </c>
    </row>
    <row r="59" spans="3:6" x14ac:dyDescent="0.25">
      <c r="C59" s="244" t="s">
        <v>70</v>
      </c>
      <c r="D59" s="245">
        <v>0.6975833862614208</v>
      </c>
      <c r="E59" s="249">
        <v>64.200448573000045</v>
      </c>
      <c r="F59" s="251">
        <v>0</v>
      </c>
    </row>
    <row r="60" spans="3:6" ht="15.75" thickBot="1" x14ac:dyDescent="0.3">
      <c r="C60" s="246" t="s">
        <v>4</v>
      </c>
      <c r="D60" s="247">
        <v>0.66042553594596409</v>
      </c>
      <c r="E60" s="250">
        <v>1216.5566408740005</v>
      </c>
      <c r="F60" s="252">
        <f>D60</f>
        <v>0.66042553594596409</v>
      </c>
    </row>
    <row r="61" spans="3:6" ht="15.75" thickTop="1" x14ac:dyDescent="0.25"/>
  </sheetData>
  <mergeCells count="4">
    <mergeCell ref="A6:A14"/>
    <mergeCell ref="A4:B5"/>
    <mergeCell ref="I4:I5"/>
    <mergeCell ref="I19:I2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Nem</vt:lpstr>
      <vt:lpstr>Településtípus</vt:lpstr>
      <vt:lpstr>Társadalmi réteg</vt:lpstr>
      <vt:lpstr>Korcsoport</vt:lpstr>
      <vt:lpstr>Iskolai végzettség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Zoltán</dc:creator>
  <dc:description>DOI: 10.17203/KDK372</dc:description>
  <cp:lastModifiedBy>Meiszterics Enikő</cp:lastModifiedBy>
  <dcterms:created xsi:type="dcterms:W3CDTF">2014-08-27T19:48:40Z</dcterms:created>
  <dcterms:modified xsi:type="dcterms:W3CDTF">2016-02-25T09:51:46Z</dcterms:modified>
</cp:coreProperties>
</file>